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2120" windowHeight="8175" activeTab="2"/>
  </bookViews>
  <sheets>
    <sheet name="ADULTS " sheetId="19" r:id="rId1"/>
    <sheet name="ADULTS-Fig1" sheetId="26" r:id="rId2"/>
    <sheet name="ADULTS-Fig2" sheetId="29" r:id="rId3"/>
    <sheet name="CHILDREN" sheetId="27" r:id="rId4"/>
    <sheet name="CHILDREN-Fig1" sheetId="28" r:id="rId5"/>
    <sheet name="CHILDREN-Fig2" sheetId="30" r:id="rId6"/>
  </sheets>
  <definedNames>
    <definedName name="_xlnm.Print_Area" localSheetId="0">'ADULTS '!$A$1:$AB$104</definedName>
    <definedName name="_xlnm.Print_Area" localSheetId="3">CHILDREN!$A$1:$AB$104</definedName>
  </definedNames>
  <calcPr calcId="145621"/>
</workbook>
</file>

<file path=xl/calcChain.xml><?xml version="1.0" encoding="utf-8"?>
<calcChain xmlns="http://schemas.openxmlformats.org/spreadsheetml/2006/main">
  <c r="AA100" i="27" l="1"/>
  <c r="AA99" i="27"/>
  <c r="AA98" i="27"/>
  <c r="AA96" i="27"/>
  <c r="AA95" i="27"/>
  <c r="AA94" i="27"/>
  <c r="AA92" i="27"/>
  <c r="AA91" i="27"/>
  <c r="AA90" i="27"/>
  <c r="AA88" i="27"/>
  <c r="AA87" i="27"/>
  <c r="AA86" i="27"/>
  <c r="AA84" i="27"/>
  <c r="AA83" i="27"/>
  <c r="AA82" i="27"/>
  <c r="AA80" i="27"/>
  <c r="AA79" i="27"/>
  <c r="AA78" i="27"/>
  <c r="AA100" i="19"/>
  <c r="AA99" i="19"/>
  <c r="AA98" i="19"/>
  <c r="AA96" i="19"/>
  <c r="AA95" i="19"/>
  <c r="AA94" i="19"/>
  <c r="AA92" i="19"/>
  <c r="AA91" i="19"/>
  <c r="AA90" i="19"/>
  <c r="AA88" i="19"/>
  <c r="AA87" i="19"/>
  <c r="AA86" i="19"/>
  <c r="AA84" i="19"/>
  <c r="AA83" i="19"/>
  <c r="AA82" i="19"/>
  <c r="AA80" i="19"/>
  <c r="AA79" i="19"/>
  <c r="AA78" i="19"/>
  <c r="J19" i="29" l="1"/>
  <c r="J18" i="29"/>
  <c r="K18" i="29"/>
  <c r="J17" i="29"/>
  <c r="J16" i="29"/>
  <c r="K16" i="29"/>
  <c r="J15" i="29"/>
  <c r="J14" i="29"/>
  <c r="K14" i="29"/>
  <c r="N10" i="30"/>
  <c r="N11" i="30" s="1"/>
  <c r="N12" i="30" s="1"/>
  <c r="N13" i="30" s="1"/>
  <c r="N14" i="30"/>
  <c r="N15" i="30"/>
  <c r="N16" i="30"/>
  <c r="N17" i="30"/>
  <c r="N18" i="30"/>
  <c r="N19" i="30"/>
  <c r="N9" i="30"/>
  <c r="M9" i="30"/>
  <c r="M10" i="30" s="1"/>
  <c r="M11" i="30" s="1"/>
  <c r="M12" i="30" s="1"/>
  <c r="M13" i="30" s="1"/>
  <c r="M8" i="30"/>
  <c r="M14" i="30"/>
  <c r="M15" i="30"/>
  <c r="M16" i="30"/>
  <c r="M17" i="30"/>
  <c r="M18" i="30"/>
  <c r="M19" i="30"/>
  <c r="K19" i="30"/>
  <c r="K18" i="30"/>
  <c r="K17" i="30"/>
  <c r="K16" i="30"/>
  <c r="K15" i="30"/>
  <c r="K14" i="30"/>
  <c r="K13" i="30"/>
  <c r="K12" i="30"/>
  <c r="K11" i="30"/>
  <c r="K10" i="30"/>
  <c r="K9" i="30"/>
  <c r="K8" i="30"/>
  <c r="J19" i="30"/>
  <c r="J18" i="30"/>
  <c r="J17" i="30"/>
  <c r="J16" i="30"/>
  <c r="J15" i="30"/>
  <c r="J14" i="30"/>
  <c r="J13" i="30"/>
  <c r="J12" i="30"/>
  <c r="J11" i="30"/>
  <c r="J10" i="30"/>
  <c r="J9" i="30"/>
  <c r="J8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H8" i="30"/>
  <c r="D19" i="30"/>
  <c r="D18" i="30"/>
  <c r="D17" i="30"/>
  <c r="D16" i="30"/>
  <c r="D15" i="30"/>
  <c r="D14" i="30"/>
  <c r="D13" i="30"/>
  <c r="D12" i="30"/>
  <c r="D11" i="30"/>
  <c r="D10" i="30"/>
  <c r="D9" i="30"/>
  <c r="D8" i="30"/>
  <c r="G8" i="30"/>
  <c r="N8" i="30"/>
  <c r="K19" i="29"/>
  <c r="K17" i="29"/>
  <c r="K15" i="29"/>
  <c r="K13" i="29"/>
  <c r="K12" i="29"/>
  <c r="K11" i="29"/>
  <c r="K10" i="29"/>
  <c r="K9" i="29"/>
  <c r="M9" i="29" s="1"/>
  <c r="K8" i="29"/>
  <c r="N8" i="29" s="1"/>
  <c r="E19" i="29"/>
  <c r="E18" i="29"/>
  <c r="E17" i="29"/>
  <c r="E16" i="29"/>
  <c r="E15" i="29"/>
  <c r="E14" i="29"/>
  <c r="E13" i="29"/>
  <c r="E12" i="29"/>
  <c r="E11" i="29"/>
  <c r="E10" i="29"/>
  <c r="E9" i="29"/>
  <c r="E8" i="29"/>
  <c r="H8" i="29"/>
  <c r="H9" i="29"/>
  <c r="H10" i="29" s="1"/>
  <c r="H11" i="29" s="1"/>
  <c r="H12" i="29" s="1"/>
  <c r="H13" i="29" s="1"/>
  <c r="H14" i="29" s="1"/>
  <c r="H15" i="29" s="1"/>
  <c r="H16" i="29" s="1"/>
  <c r="H17" i="29" s="1"/>
  <c r="H18" i="29" s="1"/>
  <c r="H19" i="29" s="1"/>
  <c r="J13" i="29"/>
  <c r="J12" i="29"/>
  <c r="J11" i="29"/>
  <c r="J10" i="29"/>
  <c r="J9" i="29"/>
  <c r="N9" i="29" s="1"/>
  <c r="J8" i="29"/>
  <c r="M8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G8" i="29"/>
  <c r="G9" i="29" s="1"/>
  <c r="G10" i="29" s="1"/>
  <c r="G11" i="29" s="1"/>
  <c r="G12" i="29" s="1"/>
  <c r="G13" i="29" s="1"/>
  <c r="G14" i="29" s="1"/>
  <c r="G15" i="29" s="1"/>
  <c r="G16" i="29" s="1"/>
  <c r="G17" i="29" s="1"/>
  <c r="G18" i="29" s="1"/>
  <c r="G19" i="29" s="1"/>
  <c r="G29" i="28"/>
  <c r="G28" i="28"/>
  <c r="G27" i="28"/>
  <c r="G26" i="28"/>
  <c r="G25" i="28"/>
  <c r="G24" i="28"/>
  <c r="G23" i="28"/>
  <c r="G19" i="28"/>
  <c r="G18" i="28"/>
  <c r="G14" i="28"/>
  <c r="G11" i="28"/>
  <c r="G10" i="28"/>
  <c r="F29" i="28"/>
  <c r="F28" i="28"/>
  <c r="F27" i="28"/>
  <c r="F26" i="28"/>
  <c r="F25" i="28"/>
  <c r="F24" i="28"/>
  <c r="F16" i="28"/>
  <c r="F11" i="28"/>
  <c r="AA76" i="27"/>
  <c r="Q76" i="27"/>
  <c r="P76" i="27"/>
  <c r="R76" i="27"/>
  <c r="AA75" i="27"/>
  <c r="Q75" i="27"/>
  <c r="P75" i="27"/>
  <c r="R75" i="27"/>
  <c r="AA74" i="27"/>
  <c r="Q74" i="27"/>
  <c r="R74" i="27"/>
  <c r="AA72" i="27"/>
  <c r="Q72" i="27"/>
  <c r="P72" i="27"/>
  <c r="AA71" i="27"/>
  <c r="Q71" i="27"/>
  <c r="P71" i="27"/>
  <c r="F22" i="28"/>
  <c r="AA70" i="27"/>
  <c r="Q70" i="27"/>
  <c r="R70" i="27"/>
  <c r="AA68" i="27"/>
  <c r="Q68" i="27"/>
  <c r="P68" i="27"/>
  <c r="AA67" i="27"/>
  <c r="Q67" i="27"/>
  <c r="G21" i="28"/>
  <c r="P67" i="27"/>
  <c r="R67" i="27"/>
  <c r="AA66" i="27"/>
  <c r="Q66" i="27"/>
  <c r="R66" i="27"/>
  <c r="AA64" i="27"/>
  <c r="Q64" i="27"/>
  <c r="P64" i="27"/>
  <c r="R64" i="27"/>
  <c r="AA63" i="27"/>
  <c r="Q63" i="27"/>
  <c r="P63" i="27"/>
  <c r="R63" i="27"/>
  <c r="AA62" i="27"/>
  <c r="R62" i="27"/>
  <c r="Q62" i="27"/>
  <c r="G20" i="28"/>
  <c r="AA60" i="27"/>
  <c r="R60" i="27"/>
  <c r="Q60" i="27"/>
  <c r="P60" i="27"/>
  <c r="AA59" i="27"/>
  <c r="R59" i="27"/>
  <c r="Q59" i="27"/>
  <c r="P59" i="27"/>
  <c r="F19" i="28"/>
  <c r="AA58" i="27"/>
  <c r="R58" i="27"/>
  <c r="Q58" i="27"/>
  <c r="AA56" i="27"/>
  <c r="Q56" i="27"/>
  <c r="R56" i="27"/>
  <c r="P56" i="27"/>
  <c r="AA55" i="27"/>
  <c r="Q55" i="27"/>
  <c r="P55" i="27"/>
  <c r="F18" i="28"/>
  <c r="AA54" i="27"/>
  <c r="Q54" i="27"/>
  <c r="R54" i="27"/>
  <c r="AA52" i="27"/>
  <c r="Q52" i="27"/>
  <c r="P52" i="27"/>
  <c r="R52" i="27"/>
  <c r="AA51" i="27"/>
  <c r="Q51" i="27"/>
  <c r="P51" i="27"/>
  <c r="AA50" i="27"/>
  <c r="Q50" i="27"/>
  <c r="R50" i="27"/>
  <c r="AA48" i="27"/>
  <c r="Q48" i="27"/>
  <c r="G16" i="28"/>
  <c r="P48" i="27"/>
  <c r="AA47" i="27"/>
  <c r="Q47" i="27"/>
  <c r="P47" i="27"/>
  <c r="R47" i="27"/>
  <c r="AA46" i="27"/>
  <c r="Q46" i="27"/>
  <c r="R46" i="27"/>
  <c r="AA44" i="27"/>
  <c r="Q44" i="27"/>
  <c r="P44" i="27"/>
  <c r="R44" i="27"/>
  <c r="AA43" i="27"/>
  <c r="Q43" i="27"/>
  <c r="P43" i="27"/>
  <c r="F15" i="28"/>
  <c r="AA42" i="27"/>
  <c r="Q42" i="27"/>
  <c r="G15" i="28"/>
  <c r="AA40" i="27"/>
  <c r="Q40" i="27"/>
  <c r="P40" i="27"/>
  <c r="AA39" i="27"/>
  <c r="Q39" i="27"/>
  <c r="P39" i="27"/>
  <c r="F14" i="28"/>
  <c r="AA38" i="27"/>
  <c r="Q38" i="27"/>
  <c r="R38" i="27"/>
  <c r="AA36" i="27"/>
  <c r="Q36" i="27"/>
  <c r="P36" i="27"/>
  <c r="R36" i="27"/>
  <c r="AA35" i="27"/>
  <c r="Q35" i="27"/>
  <c r="P35" i="27"/>
  <c r="AA34" i="27"/>
  <c r="Q34" i="27"/>
  <c r="R34" i="27"/>
  <c r="AA32" i="27"/>
  <c r="Q32" i="27"/>
  <c r="P32" i="27"/>
  <c r="R32" i="27"/>
  <c r="AA31" i="27"/>
  <c r="Q31" i="27"/>
  <c r="P31" i="27"/>
  <c r="AA30" i="27"/>
  <c r="R30" i="27"/>
  <c r="Q30" i="27"/>
  <c r="G12" i="28"/>
  <c r="AA28" i="27"/>
  <c r="R28" i="27"/>
  <c r="Q28" i="27"/>
  <c r="P28" i="27"/>
  <c r="AA27" i="27"/>
  <c r="R27" i="27"/>
  <c r="Q27" i="27"/>
  <c r="P27" i="27"/>
  <c r="AA26" i="27"/>
  <c r="R26" i="27"/>
  <c r="Q26" i="27"/>
  <c r="AA24" i="27"/>
  <c r="Q24" i="27"/>
  <c r="P24" i="27"/>
  <c r="F10" i="28"/>
  <c r="AA23" i="27"/>
  <c r="Q23" i="27"/>
  <c r="P23" i="27"/>
  <c r="AA22" i="27"/>
  <c r="Q22" i="27"/>
  <c r="R22" i="27"/>
  <c r="AA20" i="27"/>
  <c r="Q20" i="27"/>
  <c r="P20" i="27"/>
  <c r="AA19" i="27"/>
  <c r="Q19" i="27"/>
  <c r="P19" i="27"/>
  <c r="F9" i="28"/>
  <c r="AA18" i="27"/>
  <c r="Q18" i="27"/>
  <c r="R18" i="27"/>
  <c r="AA16" i="27"/>
  <c r="Q16" i="27"/>
  <c r="G8" i="28"/>
  <c r="P16" i="27"/>
  <c r="AA15" i="27"/>
  <c r="Q15" i="27"/>
  <c r="P15" i="27"/>
  <c r="R15" i="27"/>
  <c r="AA14" i="27"/>
  <c r="Q14" i="27"/>
  <c r="R14" i="27"/>
  <c r="AA12" i="27"/>
  <c r="Q12" i="27"/>
  <c r="P12" i="27"/>
  <c r="R12" i="27"/>
  <c r="AA11" i="27"/>
  <c r="Q11" i="27"/>
  <c r="P11" i="27"/>
  <c r="F7" i="28"/>
  <c r="AA10" i="27"/>
  <c r="Q10" i="27"/>
  <c r="R10" i="27"/>
  <c r="AA8" i="27"/>
  <c r="Q8" i="27"/>
  <c r="R8" i="27"/>
  <c r="P8" i="27"/>
  <c r="AA7" i="27"/>
  <c r="Q7" i="27"/>
  <c r="P7" i="27"/>
  <c r="F6" i="28"/>
  <c r="AA6" i="27"/>
  <c r="Q6" i="27"/>
  <c r="R6" i="27"/>
  <c r="Q76" i="19"/>
  <c r="P76" i="19"/>
  <c r="R76" i="19"/>
  <c r="R75" i="19"/>
  <c r="Q75" i="19"/>
  <c r="P75" i="19"/>
  <c r="Q74" i="19"/>
  <c r="G23" i="26"/>
  <c r="Q72" i="19"/>
  <c r="P72" i="19"/>
  <c r="R72" i="19"/>
  <c r="Q71" i="19"/>
  <c r="P71" i="19"/>
  <c r="R71" i="19"/>
  <c r="Q70" i="19"/>
  <c r="G22" i="26"/>
  <c r="Q68" i="19"/>
  <c r="P68" i="19"/>
  <c r="Q67" i="19"/>
  <c r="G21" i="26"/>
  <c r="P67" i="19"/>
  <c r="Q66" i="19"/>
  <c r="R66" i="19"/>
  <c r="Q64" i="19"/>
  <c r="P64" i="19"/>
  <c r="R64" i="19"/>
  <c r="Q63" i="19"/>
  <c r="P63" i="19"/>
  <c r="Q62" i="19"/>
  <c r="R62" i="19"/>
  <c r="Q60" i="19"/>
  <c r="P60" i="19"/>
  <c r="R60" i="19"/>
  <c r="R59" i="19"/>
  <c r="Q59" i="19"/>
  <c r="P59" i="19"/>
  <c r="Q58" i="19"/>
  <c r="G19" i="26"/>
  <c r="Q56" i="19"/>
  <c r="P56" i="19"/>
  <c r="R56" i="19"/>
  <c r="Q55" i="19"/>
  <c r="P55" i="19"/>
  <c r="R55" i="19"/>
  <c r="Q54" i="19"/>
  <c r="G18" i="26"/>
  <c r="Q52" i="19"/>
  <c r="P52" i="19"/>
  <c r="Q51" i="19"/>
  <c r="R51" i="19"/>
  <c r="P51" i="19"/>
  <c r="Q50" i="19"/>
  <c r="Q48" i="19"/>
  <c r="P48" i="19"/>
  <c r="R48" i="19"/>
  <c r="Q47" i="19"/>
  <c r="P47" i="19"/>
  <c r="R47" i="19"/>
  <c r="Q46" i="19"/>
  <c r="G16" i="26"/>
  <c r="Q44" i="19"/>
  <c r="P44" i="19"/>
  <c r="R44" i="19"/>
  <c r="Q43" i="19"/>
  <c r="P43" i="19"/>
  <c r="R43" i="19"/>
  <c r="R42" i="19"/>
  <c r="Q42" i="19"/>
  <c r="Q40" i="19"/>
  <c r="P40" i="19"/>
  <c r="R40" i="19"/>
  <c r="Q39" i="19"/>
  <c r="P39" i="19"/>
  <c r="R39" i="19"/>
  <c r="Q38" i="19"/>
  <c r="R38" i="19"/>
  <c r="Q36" i="19"/>
  <c r="P36" i="19"/>
  <c r="Q35" i="19"/>
  <c r="R35" i="19"/>
  <c r="P35" i="19"/>
  <c r="Q34" i="19"/>
  <c r="Q32" i="19"/>
  <c r="P32" i="19"/>
  <c r="Q31" i="19"/>
  <c r="P31" i="19"/>
  <c r="Q30" i="19"/>
  <c r="Q28" i="19"/>
  <c r="P28" i="19"/>
  <c r="Q27" i="19"/>
  <c r="P27" i="19"/>
  <c r="R27" i="19"/>
  <c r="R26" i="19"/>
  <c r="Q26" i="19"/>
  <c r="Q24" i="19"/>
  <c r="P24" i="19"/>
  <c r="R24" i="19"/>
  <c r="Q23" i="19"/>
  <c r="P23" i="19"/>
  <c r="R23" i="19"/>
  <c r="Q22" i="19"/>
  <c r="R22" i="19"/>
  <c r="Q20" i="19"/>
  <c r="P20" i="19"/>
  <c r="R20" i="19"/>
  <c r="Q19" i="19"/>
  <c r="P19" i="19"/>
  <c r="Q18" i="19"/>
  <c r="R18" i="19"/>
  <c r="Q16" i="19"/>
  <c r="P16" i="19"/>
  <c r="R16" i="19"/>
  <c r="Q15" i="19"/>
  <c r="P15" i="19"/>
  <c r="R15" i="19"/>
  <c r="Q14" i="19"/>
  <c r="R14" i="19"/>
  <c r="Q12" i="19"/>
  <c r="P12" i="19"/>
  <c r="Q11" i="19"/>
  <c r="R11" i="19"/>
  <c r="P11" i="19"/>
  <c r="Q10" i="19"/>
  <c r="P8" i="19"/>
  <c r="Q8" i="19"/>
  <c r="P7" i="19"/>
  <c r="Q7" i="19"/>
  <c r="Q6" i="19"/>
  <c r="G29" i="26"/>
  <c r="G28" i="26"/>
  <c r="G27" i="26"/>
  <c r="G26" i="26"/>
  <c r="G25" i="26"/>
  <c r="G24" i="26"/>
  <c r="F29" i="26"/>
  <c r="F28" i="26"/>
  <c r="F27" i="26"/>
  <c r="F26" i="26"/>
  <c r="F25" i="26"/>
  <c r="F24" i="26"/>
  <c r="AA76" i="19"/>
  <c r="AA75" i="19"/>
  <c r="AA74" i="19"/>
  <c r="AA72" i="19"/>
  <c r="AA71" i="19"/>
  <c r="AA70" i="19"/>
  <c r="AA68" i="19"/>
  <c r="AA67" i="19"/>
  <c r="AA66" i="19"/>
  <c r="AA64" i="19"/>
  <c r="AA63" i="19"/>
  <c r="AA62" i="19"/>
  <c r="AA60" i="19"/>
  <c r="AA59" i="19"/>
  <c r="AA58" i="19"/>
  <c r="AA56" i="19"/>
  <c r="AA55" i="19"/>
  <c r="AA54" i="19"/>
  <c r="F17" i="26"/>
  <c r="F16" i="26"/>
  <c r="F13" i="26"/>
  <c r="F10" i="26"/>
  <c r="F9" i="26"/>
  <c r="F7" i="26"/>
  <c r="G6" i="26"/>
  <c r="F6" i="26"/>
  <c r="AA52" i="19"/>
  <c r="AA51" i="19"/>
  <c r="AA50" i="19"/>
  <c r="AA48" i="19"/>
  <c r="AA47" i="19"/>
  <c r="AA46" i="19"/>
  <c r="AA44" i="19"/>
  <c r="AA43" i="19"/>
  <c r="AA42" i="19"/>
  <c r="AA40" i="19"/>
  <c r="AA39" i="19"/>
  <c r="AA38" i="19"/>
  <c r="AA36" i="19"/>
  <c r="AA35" i="19"/>
  <c r="AA34" i="19"/>
  <c r="AA32" i="19"/>
  <c r="AA31" i="19"/>
  <c r="AA30" i="19"/>
  <c r="AA28" i="19"/>
  <c r="AA27" i="19"/>
  <c r="AA26" i="19"/>
  <c r="AA24" i="19"/>
  <c r="AA23" i="19"/>
  <c r="AA22" i="19"/>
  <c r="AA20" i="19"/>
  <c r="AA19" i="19"/>
  <c r="AA18" i="19"/>
  <c r="AA16" i="19"/>
  <c r="AA15" i="19"/>
  <c r="AA14" i="19"/>
  <c r="AA12" i="19"/>
  <c r="AA11" i="19"/>
  <c r="AA10" i="19"/>
  <c r="AA7" i="19"/>
  <c r="R7" i="19"/>
  <c r="AA8" i="19"/>
  <c r="R8" i="19"/>
  <c r="R6" i="19"/>
  <c r="AA6" i="19"/>
  <c r="F23" i="28"/>
  <c r="R72" i="27"/>
  <c r="G22" i="28"/>
  <c r="R71" i="27"/>
  <c r="F21" i="28"/>
  <c r="R68" i="27"/>
  <c r="F20" i="28"/>
  <c r="R55" i="27"/>
  <c r="R51" i="27"/>
  <c r="F17" i="28"/>
  <c r="G17" i="28"/>
  <c r="R48" i="27"/>
  <c r="R42" i="27"/>
  <c r="R43" i="27"/>
  <c r="R40" i="27"/>
  <c r="R39" i="27"/>
  <c r="R35" i="27"/>
  <c r="F13" i="28"/>
  <c r="G13" i="28"/>
  <c r="R31" i="27"/>
  <c r="F12" i="28"/>
  <c r="R24" i="27"/>
  <c r="R23" i="27"/>
  <c r="R20" i="27"/>
  <c r="R19" i="27"/>
  <c r="G9" i="28"/>
  <c r="R16" i="27"/>
  <c r="F8" i="28"/>
  <c r="G7" i="28"/>
  <c r="R11" i="27"/>
  <c r="R7" i="27"/>
  <c r="G6" i="28"/>
  <c r="F23" i="26"/>
  <c r="F22" i="26"/>
  <c r="R68" i="19"/>
  <c r="R67" i="19"/>
  <c r="G20" i="26"/>
  <c r="F20" i="26"/>
  <c r="G17" i="26"/>
  <c r="R52" i="19"/>
  <c r="G15" i="26"/>
  <c r="F14" i="26"/>
  <c r="G13" i="26"/>
  <c r="R36" i="19"/>
  <c r="R31" i="19"/>
  <c r="F12" i="26"/>
  <c r="G12" i="26"/>
  <c r="R32" i="19"/>
  <c r="R28" i="19"/>
  <c r="G11" i="26"/>
  <c r="G9" i="26"/>
  <c r="R19" i="19"/>
  <c r="G8" i="26"/>
  <c r="F8" i="26"/>
  <c r="G7" i="26"/>
  <c r="R12" i="19"/>
  <c r="R74" i="19"/>
  <c r="R70" i="19"/>
  <c r="F21" i="26"/>
  <c r="R63" i="19"/>
  <c r="R58" i="19"/>
  <c r="F19" i="26"/>
  <c r="R54" i="19"/>
  <c r="F18" i="26"/>
  <c r="R50" i="19"/>
  <c r="R46" i="19"/>
  <c r="F15" i="26"/>
  <c r="G14" i="26"/>
  <c r="R34" i="19"/>
  <c r="R30" i="19"/>
  <c r="F11" i="26"/>
  <c r="G10" i="26"/>
  <c r="R10" i="19"/>
  <c r="G9" i="30"/>
  <c r="G10" i="30"/>
  <c r="G11" i="30"/>
  <c r="G12" i="30"/>
  <c r="H9" i="30"/>
  <c r="H10" i="30"/>
  <c r="H11" i="30"/>
  <c r="H12" i="30"/>
  <c r="H13" i="30"/>
  <c r="H14" i="30"/>
  <c r="H15" i="30"/>
  <c r="H16" i="30"/>
  <c r="H17" i="30"/>
  <c r="H18" i="30"/>
  <c r="H19" i="30"/>
  <c r="G13" i="30"/>
  <c r="G14" i="30"/>
  <c r="G15" i="30"/>
  <c r="G16" i="30"/>
  <c r="G17" i="30"/>
  <c r="G18" i="30"/>
  <c r="G19" i="30"/>
  <c r="M10" i="29" l="1"/>
  <c r="M11" i="29" s="1"/>
  <c r="M12" i="29" s="1"/>
  <c r="M13" i="29" s="1"/>
  <c r="M14" i="29" s="1"/>
  <c r="M15" i="29" s="1"/>
  <c r="M16" i="29" s="1"/>
  <c r="M17" i="29" s="1"/>
  <c r="M18" i="29" s="1"/>
  <c r="M19" i="29" s="1"/>
  <c r="N10" i="29"/>
  <c r="N11" i="29" s="1"/>
  <c r="N12" i="29" s="1"/>
  <c r="N13" i="29" s="1"/>
  <c r="N14" i="29"/>
  <c r="N15" i="29" s="1"/>
  <c r="N16" i="29" s="1"/>
  <c r="N17" i="29" s="1"/>
  <c r="N18" i="29" s="1"/>
  <c r="N19" i="29" s="1"/>
</calcChain>
</file>

<file path=xl/sharedStrings.xml><?xml version="1.0" encoding="utf-8"?>
<sst xmlns="http://schemas.openxmlformats.org/spreadsheetml/2006/main" count="376" uniqueCount="41">
  <si>
    <t>Province</t>
  </si>
  <si>
    <t>Name of facility</t>
  </si>
  <si>
    <t>Total</t>
  </si>
  <si>
    <t xml:space="preserve">Hauna District Hospital </t>
  </si>
  <si>
    <t>Bonda Mission hospital</t>
  </si>
  <si>
    <t>Male</t>
  </si>
  <si>
    <t>Female</t>
  </si>
  <si>
    <t>Ever Initiated (ART 2)</t>
  </si>
  <si>
    <t># Eligible (ART 1)</t>
  </si>
  <si>
    <t>Totals</t>
  </si>
  <si>
    <t>NATIONAL TOTALS</t>
  </si>
  <si>
    <t>Tranfered Out this month (ART 3)</t>
  </si>
  <si>
    <t>Transferred In this month (ART 4)</t>
  </si>
  <si>
    <t>Currently On 1st Line (ART 5)</t>
  </si>
  <si>
    <t>Currently On 2nd Line (ART 6)</t>
  </si>
  <si>
    <t xml:space="preserve"> Lost this month (ART 7)</t>
  </si>
  <si>
    <t>Deceased this month (ART 8)</t>
  </si>
  <si>
    <t>Drug Stock Out</t>
  </si>
  <si>
    <t>Yes/No</t>
  </si>
  <si>
    <t>Old Mutare Hospital</t>
  </si>
  <si>
    <t xml:space="preserve"> </t>
  </si>
  <si>
    <t>Males</t>
  </si>
  <si>
    <t>Females</t>
  </si>
  <si>
    <t>ART5 + ART6: Numbers currently on 1st or 2nd line therapy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</si>
  <si>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</si>
  <si>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</si>
  <si>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</si>
  <si>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</si>
  <si>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</si>
  <si>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</si>
  <si>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</si>
  <si>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</si>
  <si>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</si>
  <si>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</si>
  <si>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</si>
  <si>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 xml:space="preserve">Nov </t>
  </si>
  <si>
    <t>Dec</t>
  </si>
  <si>
    <t>2011 National Facility Based ART Report (Adults):  Mutasa District</t>
  </si>
  <si>
    <t>2011 National Facility Based ART Report (Children):  Mutasa District</t>
  </si>
  <si>
    <t>Year to date</t>
  </si>
  <si>
    <t>ART8: Numbers of adults dying on 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</si>
</sst>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20"/>
      <color indexed="8"/>
      <name val="Arial Narrow"/>
      <family val="2"/>
    </font>
    <font>
      <sz val="20"/>
      <color indexed="8"/>
      <name val="Arial Narrow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wrapText="1"/>
    </xf>
    <xf numFmtId="1" fontId="2" fillId="0" borderId="2" xfId="0" applyNumberFormat="1" applyFont="1" applyFill="1" applyBorder="1" applyAlignment="1">
      <alignment wrapText="1"/>
    </xf>
    <xf numFmtId="1" fontId="1" fillId="0" borderId="1" xfId="0" applyNumberFormat="1" applyFont="1" applyFill="1" applyBorder="1" applyAlignment="1"/>
    <xf numFmtId="0" fontId="2" fillId="0" borderId="0" xfId="0" applyFont="1" applyFill="1" applyAlignment="1">
      <alignment vertical="center"/>
    </xf>
    <xf numFmtId="1" fontId="2" fillId="0" borderId="4" xfId="0" applyNumberFormat="1" applyFont="1" applyFill="1" applyBorder="1" applyAlignment="1"/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5" xfId="0" applyFont="1" applyBorder="1" applyAlignment="1">
      <alignment vertical="center"/>
    </xf>
    <xf numFmtId="0" fontId="1" fillId="2" borderId="6" xfId="0" applyFont="1" applyFill="1" applyBorder="1" applyAlignment="1">
      <alignment wrapText="1"/>
    </xf>
    <xf numFmtId="0" fontId="3" fillId="4" borderId="7" xfId="0" applyFont="1" applyFill="1" applyBorder="1" applyAlignment="1">
      <alignment vertical="center"/>
    </xf>
    <xf numFmtId="1" fontId="4" fillId="4" borderId="7" xfId="0" applyNumberFormat="1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1" fontId="1" fillId="0" borderId="4" xfId="0" applyNumberFormat="1" applyFont="1" applyFill="1" applyBorder="1" applyAlignment="1"/>
    <xf numFmtId="1" fontId="1" fillId="0" borderId="2" xfId="0" applyNumberFormat="1" applyFont="1" applyFill="1" applyBorder="1" applyAlignment="1"/>
    <xf numFmtId="1" fontId="6" fillId="0" borderId="9" xfId="0" applyNumberFormat="1" applyFont="1" applyFill="1" applyBorder="1" applyAlignment="1">
      <alignment wrapText="1"/>
    </xf>
    <xf numFmtId="1" fontId="6" fillId="0" borderId="10" xfId="0" applyNumberFormat="1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1" fontId="6" fillId="0" borderId="15" xfId="0" applyNumberFormat="1" applyFont="1" applyFill="1" applyBorder="1" applyAlignment="1">
      <alignment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textRotation="90" wrapText="1"/>
    </xf>
    <xf numFmtId="0" fontId="1" fillId="6" borderId="1" xfId="0" applyFont="1" applyFill="1" applyBorder="1" applyAlignment="1">
      <alignment wrapText="1"/>
    </xf>
    <xf numFmtId="0" fontId="1" fillId="6" borderId="10" xfId="0" applyFont="1" applyFill="1" applyBorder="1" applyAlignment="1">
      <alignment wrapText="1"/>
    </xf>
    <xf numFmtId="0" fontId="1" fillId="6" borderId="6" xfId="0" applyFont="1" applyFill="1" applyBorder="1" applyAlignment="1">
      <alignment wrapText="1"/>
    </xf>
    <xf numFmtId="1" fontId="1" fillId="0" borderId="2" xfId="0" applyNumberFormat="1" applyFont="1" applyFill="1" applyBorder="1" applyAlignment="1">
      <alignment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center"/>
    </xf>
    <xf numFmtId="0" fontId="11" fillId="0" borderId="0" xfId="0" quotePrefix="1" applyFont="1"/>
    <xf numFmtId="1" fontId="11" fillId="0" borderId="0" xfId="0" applyNumberFormat="1" applyFont="1"/>
    <xf numFmtId="0" fontId="6" fillId="0" borderId="22" xfId="0" applyFont="1" applyFill="1" applyBorder="1" applyAlignment="1">
      <alignment wrapText="1"/>
    </xf>
    <xf numFmtId="1" fontId="6" fillId="0" borderId="11" xfId="0" applyNumberFormat="1" applyFont="1" applyFill="1" applyBorder="1" applyAlignment="1">
      <alignment wrapText="1"/>
    </xf>
    <xf numFmtId="1" fontId="6" fillId="0" borderId="12" xfId="0" applyNumberFormat="1" applyFont="1" applyFill="1" applyBorder="1" applyAlignment="1">
      <alignment wrapText="1"/>
    </xf>
    <xf numFmtId="1" fontId="6" fillId="0" borderId="13" xfId="0" applyNumberFormat="1" applyFont="1" applyFill="1" applyBorder="1" applyAlignment="1">
      <alignment wrapText="1"/>
    </xf>
    <xf numFmtId="0" fontId="1" fillId="2" borderId="16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6" fillId="0" borderId="23" xfId="0" applyFont="1" applyFill="1" applyBorder="1" applyAlignment="1">
      <alignment vertical="center" textRotation="90" wrapText="1"/>
    </xf>
    <xf numFmtId="0" fontId="1" fillId="0" borderId="2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wrapText="1"/>
    </xf>
    <xf numFmtId="0" fontId="11" fillId="0" borderId="0" xfId="0" quotePrefix="1" applyFont="1" applyAlignment="1">
      <alignment horizontal="left"/>
    </xf>
    <xf numFmtId="0" fontId="11" fillId="0" borderId="0" xfId="0" applyNumberFormat="1" applyFont="1"/>
    <xf numFmtId="1" fontId="2" fillId="0" borderId="1" xfId="0" applyNumberFormat="1" applyFont="1" applyFill="1" applyBorder="1" applyAlignment="1">
      <alignment wrapText="1"/>
    </xf>
    <xf numFmtId="1" fontId="11" fillId="0" borderId="0" xfId="0" quotePrefix="1" applyNumberFormat="1" applyFont="1"/>
    <xf numFmtId="1" fontId="2" fillId="0" borderId="1" xfId="0" applyNumberFormat="1" applyFont="1" applyFill="1" applyBorder="1" applyAlignment="1"/>
    <xf numFmtId="0" fontId="2" fillId="2" borderId="14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1" fontId="7" fillId="0" borderId="10" xfId="0" applyNumberFormat="1" applyFont="1" applyFill="1" applyBorder="1" applyAlignment="1">
      <alignment wrapText="1"/>
    </xf>
    <xf numFmtId="17" fontId="1" fillId="0" borderId="21" xfId="0" applyNumberFormat="1" applyFont="1" applyFill="1" applyBorder="1" applyAlignment="1">
      <alignment vertical="top"/>
    </xf>
    <xf numFmtId="17" fontId="1" fillId="0" borderId="25" xfId="0" applyNumberFormat="1" applyFont="1" applyFill="1" applyBorder="1" applyAlignment="1">
      <alignment vertical="top"/>
    </xf>
    <xf numFmtId="17" fontId="1" fillId="0" borderId="15" xfId="0" applyNumberFormat="1" applyFont="1" applyFill="1" applyBorder="1" applyAlignment="1">
      <alignment vertical="top"/>
    </xf>
    <xf numFmtId="17" fontId="1" fillId="0" borderId="21" xfId="0" applyNumberFormat="1" applyFont="1" applyFill="1" applyBorder="1" applyAlignment="1">
      <alignment vertical="top" wrapText="1"/>
    </xf>
    <xf numFmtId="17" fontId="1" fillId="0" borderId="25" xfId="0" applyNumberFormat="1" applyFont="1" applyFill="1" applyBorder="1" applyAlignment="1">
      <alignment vertical="top" wrapText="1"/>
    </xf>
    <xf numFmtId="17" fontId="1" fillId="0" borderId="15" xfId="0" applyNumberFormat="1" applyFont="1" applyFill="1" applyBorder="1" applyAlignment="1">
      <alignment vertical="top" wrapText="1"/>
    </xf>
    <xf numFmtId="0" fontId="4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9" fillId="4" borderId="7" xfId="0" applyFont="1" applyFill="1" applyBorder="1" applyAlignment="1">
      <alignment vertical="center"/>
    </xf>
    <xf numFmtId="0" fontId="4" fillId="5" borderId="30" xfId="0" applyFont="1" applyFill="1" applyBorder="1" applyAlignment="1">
      <alignment vertical="center" wrapText="1"/>
    </xf>
    <xf numFmtId="0" fontId="4" fillId="5" borderId="35" xfId="0" applyFont="1" applyFill="1" applyBorder="1" applyAlignment="1">
      <alignment vertical="center" wrapText="1"/>
    </xf>
    <xf numFmtId="0" fontId="4" fillId="5" borderId="36" xfId="0" applyFont="1" applyFill="1" applyBorder="1" applyAlignment="1">
      <alignment vertical="center" wrapText="1"/>
    </xf>
    <xf numFmtId="0" fontId="4" fillId="5" borderId="33" xfId="0" applyFont="1" applyFill="1" applyBorder="1" applyAlignment="1">
      <alignment vertical="center" wrapText="1"/>
    </xf>
    <xf numFmtId="0" fontId="4" fillId="5" borderId="14" xfId="0" applyFont="1" applyFill="1" applyBorder="1" applyAlignment="1">
      <alignment vertical="center" wrapText="1"/>
    </xf>
    <xf numFmtId="0" fontId="4" fillId="5" borderId="24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textRotation="90" wrapText="1"/>
    </xf>
    <xf numFmtId="0" fontId="1" fillId="5" borderId="1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13" fillId="0" borderId="0" xfId="0" quotePrefix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ART5 &amp; ART6: Numbers</a:t>
            </a:r>
            <a:r>
              <a:rPr lang="en-GB" baseline="0"/>
              <a:t> of Adults on 1st or 2nd line ART</a:t>
            </a:r>
            <a:endParaRPr lang="en-GB"/>
          </a:p>
        </c:rich>
      </c:tx>
      <c:layout>
        <c:manualLayout>
          <c:xMode val="edge"/>
          <c:yMode val="edge"/>
          <c:x val="0.18413156839149619"/>
          <c:y val="1.21765601217656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296784776902887"/>
          <c:y val="0.11445846666426969"/>
          <c:w val="0.84354418197725289"/>
          <c:h val="0.78084876376754275"/>
        </c:manualLayout>
      </c:layout>
      <c:lineChart>
        <c:grouping val="standard"/>
        <c:varyColors val="0"/>
        <c:ser>
          <c:idx val="0"/>
          <c:order val="0"/>
          <c:tx>
            <c:v>Males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'ADULTS-Fig1'!$C$6:$D$29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 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 </c:v>
                  </c:pt>
                  <c:pt idx="23">
                    <c:v>Dec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</c:lvl>
              </c:multiLvlStrCache>
            </c:multiLvlStrRef>
          </c:cat>
          <c:val>
            <c:numRef>
              <c:f>'ADULTS-Fig1'!$F$6:$F$29</c:f>
              <c:numCache>
                <c:formatCode>0</c:formatCode>
                <c:ptCount val="24"/>
                <c:pt idx="0">
                  <c:v>1375.6</c:v>
                </c:pt>
                <c:pt idx="1">
                  <c:v>1387</c:v>
                </c:pt>
                <c:pt idx="2">
                  <c:v>1406</c:v>
                </c:pt>
                <c:pt idx="3">
                  <c:v>1428.8</c:v>
                </c:pt>
                <c:pt idx="4">
                  <c:v>1463</c:v>
                </c:pt>
                <c:pt idx="5">
                  <c:v>1506.7</c:v>
                </c:pt>
                <c:pt idx="6">
                  <c:v>1491.5</c:v>
                </c:pt>
                <c:pt idx="7">
                  <c:v>1493.4</c:v>
                </c:pt>
                <c:pt idx="8">
                  <c:v>1521.9</c:v>
                </c:pt>
                <c:pt idx="9">
                  <c:v>1542.8</c:v>
                </c:pt>
                <c:pt idx="10">
                  <c:v>1558</c:v>
                </c:pt>
                <c:pt idx="11">
                  <c:v>1584.6</c:v>
                </c:pt>
                <c:pt idx="12">
                  <c:v>1580.8</c:v>
                </c:pt>
                <c:pt idx="13">
                  <c:v>1588.4</c:v>
                </c:pt>
                <c:pt idx="14">
                  <c:v>1605.5</c:v>
                </c:pt>
                <c:pt idx="15">
                  <c:v>1615</c:v>
                </c:pt>
                <c:pt idx="16">
                  <c:v>1637.8</c:v>
                </c:pt>
                <c:pt idx="17">
                  <c:v>1653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Females</c:v>
          </c:tx>
          <c:spPr>
            <a:ln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'ADULTS-Fig1'!$C$6:$D$29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 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 </c:v>
                  </c:pt>
                  <c:pt idx="23">
                    <c:v>Dec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</c:lvl>
              </c:multiLvlStrCache>
            </c:multiLvlStrRef>
          </c:cat>
          <c:val>
            <c:numRef>
              <c:f>'ADULTS-Fig1'!$G$6:$G$29</c:f>
              <c:numCache>
                <c:formatCode>0</c:formatCode>
                <c:ptCount val="24"/>
                <c:pt idx="0">
                  <c:v>2944.2666666666664</c:v>
                </c:pt>
                <c:pt idx="1">
                  <c:v>2968.6666666666665</c:v>
                </c:pt>
                <c:pt idx="2">
                  <c:v>3009.3333333333335</c:v>
                </c:pt>
                <c:pt idx="3">
                  <c:v>3058.1333333333337</c:v>
                </c:pt>
                <c:pt idx="4">
                  <c:v>3131.3333333333335</c:v>
                </c:pt>
                <c:pt idx="5">
                  <c:v>3224.8666666666663</c:v>
                </c:pt>
                <c:pt idx="6">
                  <c:v>3192.3333333333335</c:v>
                </c:pt>
                <c:pt idx="7">
                  <c:v>3196.4</c:v>
                </c:pt>
                <c:pt idx="8">
                  <c:v>3257.4</c:v>
                </c:pt>
                <c:pt idx="9">
                  <c:v>3302.1333333333337</c:v>
                </c:pt>
                <c:pt idx="10">
                  <c:v>3334.6666666666665</c:v>
                </c:pt>
                <c:pt idx="11">
                  <c:v>3391.6</c:v>
                </c:pt>
                <c:pt idx="12">
                  <c:v>3383.4666666666667</c:v>
                </c:pt>
                <c:pt idx="13">
                  <c:v>3399.7333333333336</c:v>
                </c:pt>
                <c:pt idx="14">
                  <c:v>3436.3333333333335</c:v>
                </c:pt>
                <c:pt idx="15">
                  <c:v>3456.6666666666665</c:v>
                </c:pt>
                <c:pt idx="16">
                  <c:v>3505.4666666666667</c:v>
                </c:pt>
                <c:pt idx="17">
                  <c:v>3538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61568"/>
        <c:axId val="113263744"/>
      </c:lineChart>
      <c:catAx>
        <c:axId val="11326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600" baseline="0"/>
            </a:pPr>
            <a:endParaRPr lang="en-US"/>
          </a:p>
        </c:txPr>
        <c:crossAx val="113263744"/>
        <c:crosses val="autoZero"/>
        <c:auto val="1"/>
        <c:lblAlgn val="ctr"/>
        <c:lblOffset val="100"/>
        <c:noMultiLvlLbl val="0"/>
      </c:catAx>
      <c:valAx>
        <c:axId val="113263744"/>
        <c:scaling>
          <c:orientation val="minMax"/>
          <c:max val="5000"/>
          <c:min val="0"/>
        </c:scaling>
        <c:delete val="0"/>
        <c:axPos val="l"/>
        <c:majorGridlines>
          <c:spPr>
            <a:ln w="1270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13261568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13696908825025031"/>
          <c:y val="0.12804683661117702"/>
          <c:w val="0.11062218305744273"/>
          <c:h val="0.10091539927372092"/>
        </c:manualLayout>
      </c:layout>
      <c:overlay val="0"/>
      <c:txPr>
        <a:bodyPr/>
        <a:lstStyle/>
        <a:p>
          <a:pPr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 baseline="0">
          <a:latin typeface="Calibri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2000" b="0" baseline="0"/>
              <a:t>ART 8:</a:t>
            </a:r>
            <a:r>
              <a:rPr lang="en-GB" sz="1600" baseline="0"/>
              <a:t> </a:t>
            </a:r>
          </a:p>
          <a:p>
            <a:pPr>
              <a:defRPr/>
            </a:pPr>
            <a:r>
              <a:rPr lang="en-GB" sz="1600" baseline="0"/>
              <a:t>Number of Adults Dying on ART in Year to Date</a:t>
            </a:r>
          </a:p>
        </c:rich>
      </c:tx>
      <c:layout>
        <c:manualLayout>
          <c:xMode val="edge"/>
          <c:yMode val="edge"/>
          <c:x val="0.12233333333333334"/>
          <c:y val="7.843137254901960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547994000749908E-2"/>
          <c:y val="0.16662508362925221"/>
          <c:w val="0.89024737532808396"/>
          <c:h val="0.72656929648499824"/>
        </c:manualLayout>
      </c:layout>
      <c:barChart>
        <c:barDir val="col"/>
        <c:grouping val="clustered"/>
        <c:varyColors val="0"/>
        <c:ser>
          <c:idx val="2"/>
          <c:order val="2"/>
          <c:tx>
            <c:v>2013 males</c:v>
          </c:tx>
          <c:spPr>
            <a:solidFill>
              <a:schemeClr val="tx1"/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</c:spPr>
          </c:dPt>
          <c:val>
            <c:numRef>
              <c:f>'ADULTS-Fig2'!$M$8:$M$19</c:f>
              <c:numCache>
                <c:formatCode>0</c:formatCode>
                <c:ptCount val="12"/>
                <c:pt idx="0">
                  <c:v>11</c:v>
                </c:pt>
                <c:pt idx="1">
                  <c:v>19</c:v>
                </c:pt>
                <c:pt idx="2">
                  <c:v>32</c:v>
                </c:pt>
                <c:pt idx="3">
                  <c:v>39</c:v>
                </c:pt>
                <c:pt idx="4">
                  <c:v>49</c:v>
                </c:pt>
                <c:pt idx="5">
                  <c:v>56</c:v>
                </c:pt>
                <c:pt idx="6">
                  <c:v>77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v>2013 females</c:v>
          </c:tx>
          <c:spPr>
            <a:solidFill>
              <a:srgbClr val="FF0000"/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</c:spPr>
          </c:dPt>
          <c:val>
            <c:numRef>
              <c:f>'ADULTS-Fig2'!$N$8:$N$19</c:f>
              <c:numCache>
                <c:formatCode>0</c:formatCode>
                <c:ptCount val="12"/>
                <c:pt idx="0">
                  <c:v>4</c:v>
                </c:pt>
                <c:pt idx="1">
                  <c:v>11</c:v>
                </c:pt>
                <c:pt idx="2">
                  <c:v>17</c:v>
                </c:pt>
                <c:pt idx="3">
                  <c:v>21</c:v>
                </c:pt>
                <c:pt idx="4">
                  <c:v>24</c:v>
                </c:pt>
                <c:pt idx="5">
                  <c:v>27</c:v>
                </c:pt>
                <c:pt idx="6">
                  <c:v>38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3"/>
        <c:axId val="114582272"/>
        <c:axId val="114583808"/>
      </c:barChart>
      <c:lineChart>
        <c:grouping val="standard"/>
        <c:varyColors val="0"/>
        <c:ser>
          <c:idx val="0"/>
          <c:order val="0"/>
          <c:tx>
            <c:v>2012 males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'ADULTS-Fig2'!$B$8:$B$19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'ADULTS-Fig2'!$G$8:$G$19</c:f>
              <c:numCache>
                <c:formatCode>0</c:formatCode>
                <c:ptCount val="12"/>
                <c:pt idx="0">
                  <c:v>6</c:v>
                </c:pt>
                <c:pt idx="1">
                  <c:v>10</c:v>
                </c:pt>
                <c:pt idx="2">
                  <c:v>20</c:v>
                </c:pt>
                <c:pt idx="3">
                  <c:v>27</c:v>
                </c:pt>
                <c:pt idx="4">
                  <c:v>36</c:v>
                </c:pt>
                <c:pt idx="5">
                  <c:v>45</c:v>
                </c:pt>
                <c:pt idx="6">
                  <c:v>58</c:v>
                </c:pt>
                <c:pt idx="7">
                  <c:v>68</c:v>
                </c:pt>
                <c:pt idx="8">
                  <c:v>77</c:v>
                </c:pt>
                <c:pt idx="9">
                  <c:v>87</c:v>
                </c:pt>
                <c:pt idx="10">
                  <c:v>103</c:v>
                </c:pt>
                <c:pt idx="11">
                  <c:v>115</c:v>
                </c:pt>
              </c:numCache>
            </c:numRef>
          </c:val>
          <c:smooth val="0"/>
        </c:ser>
        <c:ser>
          <c:idx val="1"/>
          <c:order val="1"/>
          <c:tx>
            <c:v>2012 females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'ADULTS-Fig2'!$B$8:$B$19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'ADULTS-Fig2'!$H$8:$H$19</c:f>
              <c:numCache>
                <c:formatCode>0</c:formatCode>
                <c:ptCount val="12"/>
                <c:pt idx="0">
                  <c:v>3</c:v>
                </c:pt>
                <c:pt idx="1">
                  <c:v>5</c:v>
                </c:pt>
                <c:pt idx="2">
                  <c:v>11</c:v>
                </c:pt>
                <c:pt idx="3">
                  <c:v>14</c:v>
                </c:pt>
                <c:pt idx="4">
                  <c:v>17</c:v>
                </c:pt>
                <c:pt idx="5">
                  <c:v>19</c:v>
                </c:pt>
                <c:pt idx="6">
                  <c:v>26</c:v>
                </c:pt>
                <c:pt idx="7">
                  <c:v>29</c:v>
                </c:pt>
                <c:pt idx="8">
                  <c:v>31</c:v>
                </c:pt>
                <c:pt idx="9">
                  <c:v>36</c:v>
                </c:pt>
                <c:pt idx="10">
                  <c:v>46</c:v>
                </c:pt>
                <c:pt idx="11">
                  <c:v>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74848"/>
        <c:axId val="114576384"/>
      </c:lineChart>
      <c:catAx>
        <c:axId val="1145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14576384"/>
        <c:crosses val="autoZero"/>
        <c:auto val="1"/>
        <c:lblAlgn val="ctr"/>
        <c:lblOffset val="100"/>
        <c:noMultiLvlLbl val="0"/>
      </c:catAx>
      <c:valAx>
        <c:axId val="1145763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200" baseline="0"/>
            </a:pPr>
            <a:endParaRPr lang="en-US"/>
          </a:p>
        </c:txPr>
        <c:crossAx val="114574848"/>
        <c:crosses val="autoZero"/>
        <c:crossBetween val="between"/>
        <c:majorUnit val="50"/>
      </c:valAx>
      <c:catAx>
        <c:axId val="114582272"/>
        <c:scaling>
          <c:orientation val="minMax"/>
        </c:scaling>
        <c:delete val="1"/>
        <c:axPos val="b"/>
        <c:majorTickMark val="out"/>
        <c:minorTickMark val="none"/>
        <c:tickLblPos val="nextTo"/>
        <c:crossAx val="114583808"/>
        <c:crosses val="autoZero"/>
        <c:auto val="1"/>
        <c:lblAlgn val="ctr"/>
        <c:lblOffset val="100"/>
        <c:noMultiLvlLbl val="0"/>
      </c:catAx>
      <c:valAx>
        <c:axId val="114583808"/>
        <c:scaling>
          <c:orientation val="minMax"/>
          <c:max val="200"/>
          <c:min val="0"/>
        </c:scaling>
        <c:delete val="1"/>
        <c:axPos val="r"/>
        <c:numFmt formatCode="0" sourceLinked="1"/>
        <c:majorTickMark val="out"/>
        <c:minorTickMark val="none"/>
        <c:tickLblPos val="nextTo"/>
        <c:crossAx val="114582272"/>
        <c:crosses val="max"/>
        <c:crossBetween val="between"/>
        <c:majorUnit val="50"/>
      </c:valAx>
    </c:plotArea>
    <c:legend>
      <c:legendPos val="r"/>
      <c:layout>
        <c:manualLayout>
          <c:xMode val="edge"/>
          <c:yMode val="edge"/>
          <c:x val="8.4652418447694042E-2"/>
          <c:y val="0.17556008440121457"/>
          <c:w val="0.23399831271091115"/>
          <c:h val="0.1615970356646595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ART5 &amp; ART6: Numbers</a:t>
            </a:r>
            <a:r>
              <a:rPr lang="en-GB" baseline="0"/>
              <a:t> of Children on 1st or 2nd line ART</a:t>
            </a:r>
            <a:endParaRPr lang="en-GB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296784776902887"/>
          <c:y val="0.10532604657294549"/>
          <c:w val="0.84354418197725289"/>
          <c:h val="0.74431908340224595"/>
        </c:manualLayout>
      </c:layout>
      <c:lineChart>
        <c:grouping val="standard"/>
        <c:varyColors val="0"/>
        <c:ser>
          <c:idx val="0"/>
          <c:order val="0"/>
          <c:tx>
            <c:v>Males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'CHILDREN-Fig1'!$C$6:$D$29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 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 </c:v>
                  </c:pt>
                  <c:pt idx="23">
                    <c:v>Dec</c:v>
                  </c:pt>
                </c:lvl>
                <c:lvl>
                  <c:pt idx="0">
                    <c:v>2012</c:v>
                  </c:pt>
                  <c:pt idx="1">
                    <c:v>2012</c:v>
                  </c:pt>
                  <c:pt idx="2">
                    <c:v>2012</c:v>
                  </c:pt>
                  <c:pt idx="3">
                    <c:v>2012</c:v>
                  </c:pt>
                  <c:pt idx="4">
                    <c:v>2012</c:v>
                  </c:pt>
                  <c:pt idx="5">
                    <c:v>2012</c:v>
                  </c:pt>
                  <c:pt idx="6">
                    <c:v>2012</c:v>
                  </c:pt>
                  <c:pt idx="7">
                    <c:v>2012</c:v>
                  </c:pt>
                  <c:pt idx="8">
                    <c:v>2012</c:v>
                  </c:pt>
                  <c:pt idx="9">
                    <c:v>2012</c:v>
                  </c:pt>
                  <c:pt idx="10">
                    <c:v>2012</c:v>
                  </c:pt>
                  <c:pt idx="11">
                    <c:v>2012</c:v>
                  </c:pt>
                  <c:pt idx="12">
                    <c:v>2013</c:v>
                  </c:pt>
                  <c:pt idx="13">
                    <c:v>2013</c:v>
                  </c:pt>
                  <c:pt idx="14">
                    <c:v>2013</c:v>
                  </c:pt>
                  <c:pt idx="15">
                    <c:v>2013</c:v>
                  </c:pt>
                  <c:pt idx="16">
                    <c:v>2013</c:v>
                  </c:pt>
                  <c:pt idx="17">
                    <c:v>2013</c:v>
                  </c:pt>
                  <c:pt idx="18">
                    <c:v>2013</c:v>
                  </c:pt>
                  <c:pt idx="19">
                    <c:v>2013</c:v>
                  </c:pt>
                  <c:pt idx="20">
                    <c:v>2013</c:v>
                  </c:pt>
                  <c:pt idx="21">
                    <c:v>2013</c:v>
                  </c:pt>
                  <c:pt idx="22">
                    <c:v>2013</c:v>
                  </c:pt>
                  <c:pt idx="23">
                    <c:v>2013</c:v>
                  </c:pt>
                </c:lvl>
              </c:multiLvlStrCache>
            </c:multiLvlStrRef>
          </c:cat>
          <c:val>
            <c:numRef>
              <c:f>'CHILDREN-Fig1'!$F$6:$F$29</c:f>
              <c:numCache>
                <c:formatCode>0</c:formatCode>
                <c:ptCount val="24"/>
                <c:pt idx="0">
                  <c:v>83.6</c:v>
                </c:pt>
                <c:pt idx="1">
                  <c:v>85.5</c:v>
                </c:pt>
                <c:pt idx="2">
                  <c:v>91.2</c:v>
                </c:pt>
                <c:pt idx="3">
                  <c:v>87.4</c:v>
                </c:pt>
                <c:pt idx="4">
                  <c:v>85.5</c:v>
                </c:pt>
                <c:pt idx="5">
                  <c:v>93.1</c:v>
                </c:pt>
                <c:pt idx="6">
                  <c:v>98.8</c:v>
                </c:pt>
                <c:pt idx="7">
                  <c:v>100.7</c:v>
                </c:pt>
                <c:pt idx="8">
                  <c:v>106.4</c:v>
                </c:pt>
                <c:pt idx="9">
                  <c:v>119.7</c:v>
                </c:pt>
                <c:pt idx="10">
                  <c:v>127.3</c:v>
                </c:pt>
                <c:pt idx="11">
                  <c:v>142.5</c:v>
                </c:pt>
                <c:pt idx="12">
                  <c:v>153.9</c:v>
                </c:pt>
                <c:pt idx="13">
                  <c:v>163.4</c:v>
                </c:pt>
                <c:pt idx="14">
                  <c:v>167.2</c:v>
                </c:pt>
                <c:pt idx="15">
                  <c:v>171</c:v>
                </c:pt>
                <c:pt idx="16">
                  <c:v>188.1</c:v>
                </c:pt>
                <c:pt idx="17">
                  <c:v>199.5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Females</c:v>
          </c:tx>
          <c:spPr>
            <a:ln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'CHILDREN-Fig1'!$C$6:$D$29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 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 </c:v>
                  </c:pt>
                  <c:pt idx="23">
                    <c:v>Dec</c:v>
                  </c:pt>
                </c:lvl>
                <c:lvl>
                  <c:pt idx="0">
                    <c:v>2012</c:v>
                  </c:pt>
                  <c:pt idx="1">
                    <c:v>2012</c:v>
                  </c:pt>
                  <c:pt idx="2">
                    <c:v>2012</c:v>
                  </c:pt>
                  <c:pt idx="3">
                    <c:v>2012</c:v>
                  </c:pt>
                  <c:pt idx="4">
                    <c:v>2012</c:v>
                  </c:pt>
                  <c:pt idx="5">
                    <c:v>2012</c:v>
                  </c:pt>
                  <c:pt idx="6">
                    <c:v>2012</c:v>
                  </c:pt>
                  <c:pt idx="7">
                    <c:v>2012</c:v>
                  </c:pt>
                  <c:pt idx="8">
                    <c:v>2012</c:v>
                  </c:pt>
                  <c:pt idx="9">
                    <c:v>2012</c:v>
                  </c:pt>
                  <c:pt idx="10">
                    <c:v>2012</c:v>
                  </c:pt>
                  <c:pt idx="11">
                    <c:v>2012</c:v>
                  </c:pt>
                  <c:pt idx="12">
                    <c:v>2013</c:v>
                  </c:pt>
                  <c:pt idx="13">
                    <c:v>2013</c:v>
                  </c:pt>
                  <c:pt idx="14">
                    <c:v>2013</c:v>
                  </c:pt>
                  <c:pt idx="15">
                    <c:v>2013</c:v>
                  </c:pt>
                  <c:pt idx="16">
                    <c:v>2013</c:v>
                  </c:pt>
                  <c:pt idx="17">
                    <c:v>2013</c:v>
                  </c:pt>
                  <c:pt idx="18">
                    <c:v>2013</c:v>
                  </c:pt>
                  <c:pt idx="19">
                    <c:v>2013</c:v>
                  </c:pt>
                  <c:pt idx="20">
                    <c:v>2013</c:v>
                  </c:pt>
                  <c:pt idx="21">
                    <c:v>2013</c:v>
                  </c:pt>
                  <c:pt idx="22">
                    <c:v>2013</c:v>
                  </c:pt>
                  <c:pt idx="23">
                    <c:v>2013</c:v>
                  </c:pt>
                </c:lvl>
              </c:multiLvlStrCache>
            </c:multiLvlStrRef>
          </c:cat>
          <c:val>
            <c:numRef>
              <c:f>'CHILDREN-Fig1'!$G$6:$G$29</c:f>
              <c:numCache>
                <c:formatCode>0</c:formatCode>
                <c:ptCount val="24"/>
                <c:pt idx="0">
                  <c:v>178.93333333333334</c:v>
                </c:pt>
                <c:pt idx="1">
                  <c:v>183</c:v>
                </c:pt>
                <c:pt idx="2">
                  <c:v>195.2</c:v>
                </c:pt>
                <c:pt idx="3">
                  <c:v>187.06666666666666</c:v>
                </c:pt>
                <c:pt idx="4">
                  <c:v>183</c:v>
                </c:pt>
                <c:pt idx="5">
                  <c:v>199.26666666666665</c:v>
                </c:pt>
                <c:pt idx="6">
                  <c:v>211.46666666666667</c:v>
                </c:pt>
                <c:pt idx="7">
                  <c:v>215.53333333333333</c:v>
                </c:pt>
                <c:pt idx="8">
                  <c:v>227.73333333333332</c:v>
                </c:pt>
                <c:pt idx="9">
                  <c:v>256.2</c:v>
                </c:pt>
                <c:pt idx="10">
                  <c:v>272.4666666666667</c:v>
                </c:pt>
                <c:pt idx="11">
                  <c:v>305</c:v>
                </c:pt>
                <c:pt idx="12">
                  <c:v>329.4</c:v>
                </c:pt>
                <c:pt idx="13">
                  <c:v>349.73333333333329</c:v>
                </c:pt>
                <c:pt idx="14">
                  <c:v>357.86666666666667</c:v>
                </c:pt>
                <c:pt idx="15">
                  <c:v>366</c:v>
                </c:pt>
                <c:pt idx="16">
                  <c:v>402.6</c:v>
                </c:pt>
                <c:pt idx="17">
                  <c:v>427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80192"/>
        <c:axId val="114682112"/>
      </c:lineChart>
      <c:catAx>
        <c:axId val="11468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600" baseline="0"/>
            </a:pPr>
            <a:endParaRPr lang="en-US"/>
          </a:p>
        </c:txPr>
        <c:crossAx val="114682112"/>
        <c:crosses val="autoZero"/>
        <c:auto val="1"/>
        <c:lblAlgn val="ctr"/>
        <c:lblOffset val="100"/>
        <c:noMultiLvlLbl val="0"/>
      </c:catAx>
      <c:valAx>
        <c:axId val="114682112"/>
        <c:scaling>
          <c:orientation val="minMax"/>
          <c:max val="1000"/>
          <c:min val="0"/>
        </c:scaling>
        <c:delete val="0"/>
        <c:axPos val="l"/>
        <c:majorGridlines>
          <c:spPr>
            <a:ln w="1270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14680192"/>
        <c:crosses val="autoZero"/>
        <c:crossBetween val="between"/>
        <c:majorUnit val="200"/>
      </c:valAx>
    </c:plotArea>
    <c:legend>
      <c:legendPos val="r"/>
      <c:layout>
        <c:manualLayout>
          <c:xMode val="edge"/>
          <c:yMode val="edge"/>
          <c:x val="0.13536459567102849"/>
          <c:y val="0.12195855655029422"/>
          <c:w val="0.11062218305744273"/>
          <c:h val="0.10091539927372092"/>
        </c:manualLayout>
      </c:layout>
      <c:overlay val="0"/>
      <c:txPr>
        <a:bodyPr/>
        <a:lstStyle/>
        <a:p>
          <a:pPr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 baseline="0">
          <a:latin typeface="Calibri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 baseline="0"/>
              <a:t>Number of Children Dying on ART in Year to Date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6547994000749908E-2"/>
          <c:y val="0.12479496255628597"/>
          <c:w val="0.89024737532808396"/>
          <c:h val="0.76839943172241087"/>
        </c:manualLayout>
      </c:layout>
      <c:barChart>
        <c:barDir val="col"/>
        <c:grouping val="clustered"/>
        <c:varyColors val="0"/>
        <c:ser>
          <c:idx val="2"/>
          <c:order val="2"/>
          <c:tx>
            <c:v>2013 males</c:v>
          </c:tx>
          <c:spPr>
            <a:solidFill>
              <a:schemeClr val="tx1"/>
            </a:solidFill>
          </c:spPr>
          <c:invertIfNegative val="0"/>
          <c:val>
            <c:numRef>
              <c:f>'CHILDREN-Fig2'!$M$8:$M$19</c:f>
              <c:numCache>
                <c:formatCode>0</c:formatCode>
                <c:ptCount val="12"/>
                <c:pt idx="0">
                  <c:v>8</c:v>
                </c:pt>
                <c:pt idx="1">
                  <c:v>18</c:v>
                </c:pt>
                <c:pt idx="2">
                  <c:v>25</c:v>
                </c:pt>
                <c:pt idx="3">
                  <c:v>28</c:v>
                </c:pt>
                <c:pt idx="4">
                  <c:v>35</c:v>
                </c:pt>
                <c:pt idx="5">
                  <c:v>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v>2013 females</c:v>
          </c:tx>
          <c:spPr>
            <a:solidFill>
              <a:srgbClr val="FF0000"/>
            </a:solidFill>
          </c:spPr>
          <c:invertIfNegative val="0"/>
          <c:val>
            <c:numRef>
              <c:f>'CHILDREN-Fig2'!$N$8:$N$19</c:f>
              <c:numCache>
                <c:formatCode>0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7</c:v>
                </c:pt>
                <c:pt idx="3">
                  <c:v>9</c:v>
                </c:pt>
                <c:pt idx="4">
                  <c:v>12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3"/>
        <c:axId val="114848896"/>
        <c:axId val="114850432"/>
      </c:barChart>
      <c:lineChart>
        <c:grouping val="standard"/>
        <c:varyColors val="0"/>
        <c:ser>
          <c:idx val="0"/>
          <c:order val="0"/>
          <c:tx>
            <c:v>2012 males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'CHILDREN-Fig2'!$B$8:$B$19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'CHILDREN-Fig2'!$G$8:$G$19</c:f>
              <c:numCache>
                <c:formatCode>0</c:formatCode>
                <c:ptCount val="12"/>
                <c:pt idx="0">
                  <c:v>4</c:v>
                </c:pt>
                <c:pt idx="1">
                  <c:v>10</c:v>
                </c:pt>
                <c:pt idx="2">
                  <c:v>16</c:v>
                </c:pt>
                <c:pt idx="3">
                  <c:v>26</c:v>
                </c:pt>
                <c:pt idx="4">
                  <c:v>32</c:v>
                </c:pt>
                <c:pt idx="5">
                  <c:v>38</c:v>
                </c:pt>
                <c:pt idx="6">
                  <c:v>45</c:v>
                </c:pt>
                <c:pt idx="7">
                  <c:v>53</c:v>
                </c:pt>
                <c:pt idx="8">
                  <c:v>60</c:v>
                </c:pt>
                <c:pt idx="9">
                  <c:v>65</c:v>
                </c:pt>
                <c:pt idx="10">
                  <c:v>74</c:v>
                </c:pt>
                <c:pt idx="11">
                  <c:v>85</c:v>
                </c:pt>
              </c:numCache>
            </c:numRef>
          </c:val>
          <c:smooth val="0"/>
        </c:ser>
        <c:ser>
          <c:idx val="1"/>
          <c:order val="1"/>
          <c:tx>
            <c:v>2012 females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'CHILDREN-Fig2'!$B$8:$B$19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'CHILDREN-Fig2'!$H$8:$H$19</c:f>
              <c:numCache>
                <c:formatCode>0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7</c:v>
                </c:pt>
                <c:pt idx="3">
                  <c:v>13</c:v>
                </c:pt>
                <c:pt idx="4">
                  <c:v>15</c:v>
                </c:pt>
                <c:pt idx="5">
                  <c:v>16</c:v>
                </c:pt>
                <c:pt idx="6">
                  <c:v>19</c:v>
                </c:pt>
                <c:pt idx="7">
                  <c:v>19</c:v>
                </c:pt>
                <c:pt idx="8">
                  <c:v>23</c:v>
                </c:pt>
                <c:pt idx="9">
                  <c:v>25</c:v>
                </c:pt>
                <c:pt idx="10">
                  <c:v>28</c:v>
                </c:pt>
                <c:pt idx="11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37376"/>
        <c:axId val="114838912"/>
      </c:lineChart>
      <c:catAx>
        <c:axId val="11483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14838912"/>
        <c:crosses val="autoZero"/>
        <c:auto val="1"/>
        <c:lblAlgn val="ctr"/>
        <c:lblOffset val="100"/>
        <c:noMultiLvlLbl val="0"/>
      </c:catAx>
      <c:valAx>
        <c:axId val="114838912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200" baseline="0"/>
            </a:pPr>
            <a:endParaRPr lang="en-US"/>
          </a:p>
        </c:txPr>
        <c:crossAx val="114837376"/>
        <c:crosses val="autoZero"/>
        <c:crossBetween val="between"/>
        <c:majorUnit val="50"/>
      </c:valAx>
      <c:catAx>
        <c:axId val="114848896"/>
        <c:scaling>
          <c:orientation val="minMax"/>
        </c:scaling>
        <c:delete val="1"/>
        <c:axPos val="b"/>
        <c:majorTickMark val="out"/>
        <c:minorTickMark val="none"/>
        <c:tickLblPos val="nextTo"/>
        <c:crossAx val="114850432"/>
        <c:crosses val="autoZero"/>
        <c:auto val="1"/>
        <c:lblAlgn val="ctr"/>
        <c:lblOffset val="100"/>
        <c:noMultiLvlLbl val="0"/>
      </c:catAx>
      <c:valAx>
        <c:axId val="114850432"/>
        <c:scaling>
          <c:orientation val="minMax"/>
          <c:max val="200"/>
          <c:min val="0"/>
        </c:scaling>
        <c:delete val="1"/>
        <c:axPos val="r"/>
        <c:numFmt formatCode="0" sourceLinked="1"/>
        <c:majorTickMark val="out"/>
        <c:minorTickMark val="none"/>
        <c:tickLblPos val="nextTo"/>
        <c:crossAx val="114848896"/>
        <c:crosses val="max"/>
        <c:crossBetween val="between"/>
        <c:majorUnit val="50"/>
      </c:valAx>
    </c:plotArea>
    <c:legend>
      <c:legendPos val="r"/>
      <c:layout>
        <c:manualLayout>
          <c:xMode val="edge"/>
          <c:yMode val="edge"/>
          <c:x val="8.4652418447694042E-2"/>
          <c:y val="0.13940258614462184"/>
          <c:w val="0.24828402699662541"/>
          <c:h val="0.1720544679621469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609600</xdr:colOff>
      <xdr:row>5</xdr:row>
      <xdr:rowOff>9525</xdr:rowOff>
    </xdr:from>
    <xdr:to>
      <xdr:col>20</xdr:col>
      <xdr:colOff>600075</xdr:colOff>
      <xdr:row>26</xdr:row>
      <xdr:rowOff>180975</xdr:rowOff>
    </xdr:to>
    <xdr:graphicFrame macro="">
      <xdr:nvGraphicFramePr>
        <xdr:cNvPr id="4700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2</xdr:row>
      <xdr:rowOff>28575</xdr:rowOff>
    </xdr:from>
    <xdr:to>
      <xdr:col>24</xdr:col>
      <xdr:colOff>600075</xdr:colOff>
      <xdr:row>27</xdr:row>
      <xdr:rowOff>114300</xdr:rowOff>
    </xdr:to>
    <xdr:graphicFrame macro="">
      <xdr:nvGraphicFramePr>
        <xdr:cNvPr id="4905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609600</xdr:colOff>
      <xdr:row>5</xdr:row>
      <xdr:rowOff>9525</xdr:rowOff>
    </xdr:from>
    <xdr:to>
      <xdr:col>20</xdr:col>
      <xdr:colOff>600075</xdr:colOff>
      <xdr:row>26</xdr:row>
      <xdr:rowOff>180975</xdr:rowOff>
    </xdr:to>
    <xdr:graphicFrame macro="">
      <xdr:nvGraphicFramePr>
        <xdr:cNvPr id="4833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</xdr:colOff>
      <xdr:row>2</xdr:row>
      <xdr:rowOff>28575</xdr:rowOff>
    </xdr:from>
    <xdr:to>
      <xdr:col>23</xdr:col>
      <xdr:colOff>600075</xdr:colOff>
      <xdr:row>23</xdr:row>
      <xdr:rowOff>171450</xdr:rowOff>
    </xdr:to>
    <xdr:graphicFrame macro="">
      <xdr:nvGraphicFramePr>
        <xdr:cNvPr id="5191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"/>
  <sheetViews>
    <sheetView view="pageBreakPreview" zoomScaleNormal="100" zoomScaleSheetLayoutView="100" workbookViewId="0">
      <pane xSplit="3" ySplit="4" topLeftCell="M10" activePane="bottomRight" state="frozen"/>
      <selection pane="topRight" activeCell="D1" sqref="D1"/>
      <selection pane="bottomLeft" activeCell="A5" sqref="A5"/>
      <selection pane="bottomRight" activeCell="Z93" sqref="Z93"/>
    </sheetView>
  </sheetViews>
  <sheetFormatPr defaultRowHeight="12.75" x14ac:dyDescent="0.2"/>
  <cols>
    <col min="1" max="1" width="9.42578125" style="1" customWidth="1"/>
    <col min="2" max="2" width="11.7109375" style="1" customWidth="1"/>
    <col min="3" max="3" width="24.42578125" style="1" customWidth="1"/>
    <col min="4" max="4" width="8.140625" style="1" customWidth="1"/>
    <col min="5" max="5" width="7.85546875" style="1" customWidth="1"/>
    <col min="6" max="6" width="7.140625" style="1" customWidth="1"/>
    <col min="7" max="7" width="8.28515625" style="1" customWidth="1"/>
    <col min="8" max="8" width="7" style="1" bestFit="1" customWidth="1"/>
    <col min="9" max="9" width="7.5703125" style="1" customWidth="1"/>
    <col min="10" max="10" width="6.140625" style="1" customWidth="1"/>
    <col min="11" max="12" width="6.28515625" style="1" customWidth="1"/>
    <col min="13" max="13" width="7.140625" style="1" customWidth="1"/>
    <col min="14" max="14" width="7.28515625" style="1" customWidth="1"/>
    <col min="15" max="16" width="7.5703125" style="1" customWidth="1"/>
    <col min="17" max="17" width="7.85546875" style="1" customWidth="1"/>
    <col min="18" max="18" width="8.5703125" style="1" customWidth="1"/>
    <col min="19" max="19" width="7.85546875" style="7" customWidth="1"/>
    <col min="20" max="20" width="7.7109375" style="1" customWidth="1"/>
    <col min="21" max="21" width="8" style="1" customWidth="1"/>
    <col min="22" max="23" width="7.5703125" style="1" customWidth="1"/>
    <col min="24" max="24" width="7.28515625" style="1" customWidth="1"/>
    <col min="25" max="27" width="9.140625" style="1" customWidth="1"/>
    <col min="28" max="16384" width="9.140625" style="1"/>
  </cols>
  <sheetData>
    <row r="1" spans="1:28" ht="15" customHeight="1" thickBot="1" x14ac:dyDescent="0.25">
      <c r="A1" s="77" t="s">
        <v>37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11"/>
      <c r="S1" s="12"/>
      <c r="T1" s="13"/>
      <c r="U1" s="13"/>
      <c r="V1" s="13"/>
      <c r="W1" s="13"/>
      <c r="X1" s="13"/>
      <c r="Y1" s="13"/>
      <c r="Z1" s="13"/>
      <c r="AA1" s="13"/>
      <c r="AB1" s="14"/>
    </row>
    <row r="2" spans="1:28" ht="12.75" customHeight="1" x14ac:dyDescent="0.2">
      <c r="A2" s="80" t="s">
        <v>0</v>
      </c>
      <c r="B2" s="83" t="s">
        <v>24</v>
      </c>
      <c r="C2" s="85" t="s">
        <v>1</v>
      </c>
      <c r="D2" s="70" t="s">
        <v>8</v>
      </c>
      <c r="E2" s="71"/>
      <c r="F2" s="72"/>
      <c r="G2" s="67" t="s">
        <v>7</v>
      </c>
      <c r="H2" s="68"/>
      <c r="I2" s="68"/>
      <c r="J2" s="70" t="s">
        <v>11</v>
      </c>
      <c r="K2" s="71"/>
      <c r="L2" s="72"/>
      <c r="M2" s="67" t="s">
        <v>12</v>
      </c>
      <c r="N2" s="68"/>
      <c r="O2" s="75"/>
      <c r="P2" s="76" t="s">
        <v>13</v>
      </c>
      <c r="Q2" s="68"/>
      <c r="R2" s="75"/>
      <c r="S2" s="76" t="s">
        <v>14</v>
      </c>
      <c r="T2" s="68"/>
      <c r="U2" s="75"/>
      <c r="V2" s="76" t="s">
        <v>15</v>
      </c>
      <c r="W2" s="68"/>
      <c r="X2" s="75"/>
      <c r="Y2" s="76" t="s">
        <v>16</v>
      </c>
      <c r="Z2" s="68"/>
      <c r="AA2" s="75"/>
      <c r="AB2" s="89" t="s">
        <v>17</v>
      </c>
    </row>
    <row r="3" spans="1:28" ht="16.5" customHeight="1" x14ac:dyDescent="0.2">
      <c r="A3" s="81"/>
      <c r="B3" s="83"/>
      <c r="C3" s="86"/>
      <c r="D3" s="73"/>
      <c r="E3" s="69"/>
      <c r="F3" s="74"/>
      <c r="G3" s="69"/>
      <c r="H3" s="69"/>
      <c r="I3" s="69"/>
      <c r="J3" s="73"/>
      <c r="K3" s="69"/>
      <c r="L3" s="74"/>
      <c r="M3" s="69"/>
      <c r="N3" s="69"/>
      <c r="O3" s="74"/>
      <c r="P3" s="73"/>
      <c r="Q3" s="69"/>
      <c r="R3" s="74"/>
      <c r="S3" s="73"/>
      <c r="T3" s="69"/>
      <c r="U3" s="74"/>
      <c r="V3" s="73"/>
      <c r="W3" s="69"/>
      <c r="X3" s="74"/>
      <c r="Y3" s="73"/>
      <c r="Z3" s="69"/>
      <c r="AA3" s="74"/>
      <c r="AB3" s="90"/>
    </row>
    <row r="4" spans="1:28" ht="12.75" customHeight="1" thickBot="1" x14ac:dyDescent="0.25">
      <c r="A4" s="82"/>
      <c r="B4" s="84"/>
      <c r="C4" s="87"/>
      <c r="D4" s="26" t="s">
        <v>5</v>
      </c>
      <c r="E4" s="27" t="s">
        <v>6</v>
      </c>
      <c r="F4" s="28" t="s">
        <v>2</v>
      </c>
      <c r="G4" s="29" t="s">
        <v>5</v>
      </c>
      <c r="H4" s="27" t="s">
        <v>6</v>
      </c>
      <c r="I4" s="30" t="s">
        <v>2</v>
      </c>
      <c r="J4" s="26" t="s">
        <v>5</v>
      </c>
      <c r="K4" s="27" t="s">
        <v>6</v>
      </c>
      <c r="L4" s="28" t="s">
        <v>2</v>
      </c>
      <c r="M4" s="29" t="s">
        <v>5</v>
      </c>
      <c r="N4" s="27" t="s">
        <v>6</v>
      </c>
      <c r="O4" s="28" t="s">
        <v>2</v>
      </c>
      <c r="P4" s="26" t="s">
        <v>5</v>
      </c>
      <c r="Q4" s="27" t="s">
        <v>6</v>
      </c>
      <c r="R4" s="28" t="s">
        <v>2</v>
      </c>
      <c r="S4" s="26" t="s">
        <v>5</v>
      </c>
      <c r="T4" s="27" t="s">
        <v>6</v>
      </c>
      <c r="U4" s="28" t="s">
        <v>2</v>
      </c>
      <c r="V4" s="26" t="s">
        <v>5</v>
      </c>
      <c r="W4" s="27" t="s">
        <v>6</v>
      </c>
      <c r="X4" s="28" t="s">
        <v>2</v>
      </c>
      <c r="Y4" s="26" t="s">
        <v>5</v>
      </c>
      <c r="Z4" s="27" t="s">
        <v>6</v>
      </c>
      <c r="AA4" s="28" t="s">
        <v>2</v>
      </c>
      <c r="AB4" s="31" t="s">
        <v>18</v>
      </c>
    </row>
    <row r="5" spans="1:28" x14ac:dyDescent="0.2">
      <c r="A5" s="88"/>
      <c r="B5" s="51"/>
      <c r="C5" s="17" t="s">
        <v>20</v>
      </c>
      <c r="D5" s="6"/>
      <c r="E5" s="2"/>
      <c r="F5" s="3"/>
      <c r="G5" s="6"/>
      <c r="H5" s="2"/>
      <c r="I5" s="3"/>
      <c r="J5" s="6"/>
      <c r="K5" s="2"/>
      <c r="L5" s="3"/>
      <c r="M5" s="6"/>
      <c r="N5" s="2"/>
      <c r="O5" s="3"/>
      <c r="P5" s="6"/>
      <c r="Q5" s="2"/>
      <c r="R5" s="3"/>
      <c r="S5" s="6"/>
      <c r="T5" s="2"/>
      <c r="U5" s="3"/>
      <c r="V5" s="6"/>
      <c r="W5" s="2"/>
      <c r="X5" s="3"/>
      <c r="Y5" s="6"/>
      <c r="Z5" s="2"/>
      <c r="AA5" s="3"/>
      <c r="AB5" s="9"/>
    </row>
    <row r="6" spans="1:28" x14ac:dyDescent="0.2">
      <c r="A6" s="88"/>
      <c r="B6" s="61">
        <v>40909</v>
      </c>
      <c r="C6" s="15" t="s">
        <v>3</v>
      </c>
      <c r="D6" s="18"/>
      <c r="E6" s="4"/>
      <c r="F6" s="19"/>
      <c r="G6" s="18"/>
      <c r="H6" s="4"/>
      <c r="I6" s="19"/>
      <c r="J6" s="18"/>
      <c r="K6" s="4"/>
      <c r="L6" s="19"/>
      <c r="M6" s="18"/>
      <c r="N6" s="4"/>
      <c r="O6" s="19"/>
      <c r="P6" s="6">
        <v>724</v>
      </c>
      <c r="Q6" s="55">
        <f>P6*2.3</f>
        <v>1665.1999999999998</v>
      </c>
      <c r="R6" s="36">
        <f>SUM(P6:Q6)</f>
        <v>2389.1999999999998</v>
      </c>
      <c r="S6" s="18"/>
      <c r="T6" s="4"/>
      <c r="U6" s="19"/>
      <c r="V6" s="18"/>
      <c r="W6" s="4"/>
      <c r="X6" s="19"/>
      <c r="Y6" s="6">
        <v>6</v>
      </c>
      <c r="Z6" s="2">
        <v>1</v>
      </c>
      <c r="AA6" s="36">
        <f>SUM(Y6:Z6)</f>
        <v>7</v>
      </c>
      <c r="AB6" s="9"/>
    </row>
    <row r="7" spans="1:28" x14ac:dyDescent="0.2">
      <c r="A7" s="88"/>
      <c r="B7" s="62"/>
      <c r="C7" s="15" t="s">
        <v>4</v>
      </c>
      <c r="D7" s="18"/>
      <c r="E7" s="4"/>
      <c r="F7" s="19"/>
      <c r="G7" s="18"/>
      <c r="H7" s="4"/>
      <c r="I7" s="19"/>
      <c r="J7" s="18"/>
      <c r="K7" s="4"/>
      <c r="L7" s="19"/>
      <c r="M7" s="18"/>
      <c r="N7" s="4"/>
      <c r="O7" s="19"/>
      <c r="P7" s="6">
        <f>P6/2</f>
        <v>362</v>
      </c>
      <c r="Q7" s="55">
        <f>P6*1.1</f>
        <v>796.40000000000009</v>
      </c>
      <c r="R7" s="36">
        <f>SUM(P7:Q7)</f>
        <v>1158.4000000000001</v>
      </c>
      <c r="S7" s="18"/>
      <c r="T7" s="4"/>
      <c r="U7" s="19"/>
      <c r="V7" s="18"/>
      <c r="W7" s="4"/>
      <c r="X7" s="19"/>
      <c r="Y7" s="6">
        <v>0</v>
      </c>
      <c r="Z7" s="2">
        <v>1</v>
      </c>
      <c r="AA7" s="36">
        <f>SUM(Y7:Z7)</f>
        <v>1</v>
      </c>
      <c r="AB7" s="9"/>
    </row>
    <row r="8" spans="1:28" x14ac:dyDescent="0.2">
      <c r="A8" s="88"/>
      <c r="B8" s="62"/>
      <c r="C8" s="15" t="s">
        <v>19</v>
      </c>
      <c r="D8" s="18"/>
      <c r="E8" s="4"/>
      <c r="F8" s="19"/>
      <c r="G8" s="18"/>
      <c r="H8" s="4"/>
      <c r="I8" s="19"/>
      <c r="J8" s="18"/>
      <c r="K8" s="4"/>
      <c r="L8" s="19"/>
      <c r="M8" s="18"/>
      <c r="N8" s="4"/>
      <c r="O8" s="19"/>
      <c r="P8" s="6">
        <f>P6*0.4</f>
        <v>289.60000000000002</v>
      </c>
      <c r="Q8" s="55">
        <f>P6*2/3</f>
        <v>482.66666666666669</v>
      </c>
      <c r="R8" s="36">
        <f>SUM(P8:Q8)</f>
        <v>772.26666666666665</v>
      </c>
      <c r="S8" s="18"/>
      <c r="T8" s="4"/>
      <c r="U8" s="19"/>
      <c r="V8" s="18"/>
      <c r="W8" s="4"/>
      <c r="X8" s="19"/>
      <c r="Y8" s="6">
        <v>0</v>
      </c>
      <c r="Z8" s="2">
        <v>1</v>
      </c>
      <c r="AA8" s="36">
        <f>SUM(Y8:Z8)</f>
        <v>1</v>
      </c>
      <c r="AB8" s="9"/>
    </row>
    <row r="9" spans="1:28" x14ac:dyDescent="0.2">
      <c r="A9" s="88"/>
      <c r="B9" s="63"/>
      <c r="C9" s="16" t="s">
        <v>9</v>
      </c>
      <c r="D9" s="18"/>
      <c r="E9" s="4"/>
      <c r="F9" s="19"/>
      <c r="G9" s="18"/>
      <c r="H9" s="4"/>
      <c r="I9" s="19"/>
      <c r="J9" s="18"/>
      <c r="K9" s="4"/>
      <c r="L9" s="19"/>
      <c r="M9" s="18"/>
      <c r="N9" s="4"/>
      <c r="O9" s="19"/>
      <c r="P9" s="18"/>
      <c r="Q9" s="4"/>
      <c r="R9" s="19"/>
      <c r="S9" s="18"/>
      <c r="T9" s="4"/>
      <c r="U9" s="19"/>
      <c r="V9" s="18"/>
      <c r="W9" s="4"/>
      <c r="X9" s="19"/>
      <c r="Y9" s="18"/>
      <c r="Z9" s="4"/>
      <c r="AA9" s="19"/>
      <c r="AB9" s="9"/>
    </row>
    <row r="10" spans="1:28" x14ac:dyDescent="0.2">
      <c r="A10" s="88"/>
      <c r="B10" s="64">
        <v>40940</v>
      </c>
      <c r="C10" s="15" t="s">
        <v>3</v>
      </c>
      <c r="D10" s="18"/>
      <c r="E10" s="4"/>
      <c r="F10" s="19"/>
      <c r="G10" s="18"/>
      <c r="H10" s="4"/>
      <c r="I10" s="19"/>
      <c r="J10" s="18"/>
      <c r="K10" s="4"/>
      <c r="L10" s="19"/>
      <c r="M10" s="18"/>
      <c r="N10" s="4"/>
      <c r="O10" s="19"/>
      <c r="P10" s="6">
        <v>730</v>
      </c>
      <c r="Q10" s="55">
        <f>P10*2.3</f>
        <v>1678.9999999999998</v>
      </c>
      <c r="R10" s="36">
        <f>SUM(P10:Q10)</f>
        <v>2409</v>
      </c>
      <c r="S10" s="18"/>
      <c r="T10" s="4"/>
      <c r="U10" s="19"/>
      <c r="V10" s="18"/>
      <c r="W10" s="4"/>
      <c r="X10" s="19"/>
      <c r="Y10" s="6">
        <v>3</v>
      </c>
      <c r="Z10" s="2">
        <v>2</v>
      </c>
      <c r="AA10" s="36">
        <f>SUM(Y10:Z10)</f>
        <v>5</v>
      </c>
      <c r="AB10" s="9"/>
    </row>
    <row r="11" spans="1:28" x14ac:dyDescent="0.2">
      <c r="A11" s="88"/>
      <c r="B11" s="65"/>
      <c r="C11" s="15" t="s">
        <v>4</v>
      </c>
      <c r="D11" s="18"/>
      <c r="E11" s="4"/>
      <c r="F11" s="19"/>
      <c r="G11" s="18"/>
      <c r="H11" s="4"/>
      <c r="I11" s="19"/>
      <c r="J11" s="18"/>
      <c r="K11" s="4"/>
      <c r="L11" s="19"/>
      <c r="M11" s="18"/>
      <c r="N11" s="4"/>
      <c r="O11" s="19"/>
      <c r="P11" s="6">
        <f>P10/2</f>
        <v>365</v>
      </c>
      <c r="Q11" s="55">
        <f>P10*1.1</f>
        <v>803.00000000000011</v>
      </c>
      <c r="R11" s="36">
        <f>SUM(P11:Q11)</f>
        <v>1168</v>
      </c>
      <c r="S11" s="18"/>
      <c r="T11" s="4"/>
      <c r="U11" s="19"/>
      <c r="V11" s="18"/>
      <c r="W11" s="4"/>
      <c r="X11" s="19"/>
      <c r="Y11" s="6">
        <v>0</v>
      </c>
      <c r="Z11" s="2">
        <v>0</v>
      </c>
      <c r="AA11" s="36">
        <f>SUM(Y11:Z11)</f>
        <v>0</v>
      </c>
      <c r="AB11" s="9"/>
    </row>
    <row r="12" spans="1:28" x14ac:dyDescent="0.2">
      <c r="A12" s="88"/>
      <c r="B12" s="65"/>
      <c r="C12" s="15" t="s">
        <v>19</v>
      </c>
      <c r="D12" s="18"/>
      <c r="E12" s="4"/>
      <c r="F12" s="19"/>
      <c r="G12" s="18"/>
      <c r="H12" s="4"/>
      <c r="I12" s="19"/>
      <c r="J12" s="18"/>
      <c r="K12" s="4"/>
      <c r="L12" s="19"/>
      <c r="M12" s="18"/>
      <c r="N12" s="4"/>
      <c r="O12" s="19"/>
      <c r="P12" s="6">
        <f>P10*0.4</f>
        <v>292</v>
      </c>
      <c r="Q12" s="55">
        <f>P10*2/3</f>
        <v>486.66666666666669</v>
      </c>
      <c r="R12" s="36">
        <f>SUM(P12:Q12)</f>
        <v>778.66666666666674</v>
      </c>
      <c r="S12" s="18"/>
      <c r="T12" s="4"/>
      <c r="U12" s="19"/>
      <c r="V12" s="18"/>
      <c r="W12" s="4"/>
      <c r="X12" s="19"/>
      <c r="Y12" s="6">
        <v>1</v>
      </c>
      <c r="Z12" s="2">
        <v>0</v>
      </c>
      <c r="AA12" s="36">
        <f>SUM(Y12:Z12)</f>
        <v>1</v>
      </c>
      <c r="AB12" s="9"/>
    </row>
    <row r="13" spans="1:28" x14ac:dyDescent="0.2">
      <c r="A13" s="88"/>
      <c r="B13" s="66"/>
      <c r="C13" s="16" t="s">
        <v>9</v>
      </c>
      <c r="D13" s="18"/>
      <c r="E13" s="4"/>
      <c r="F13" s="19"/>
      <c r="G13" s="18"/>
      <c r="H13" s="4"/>
      <c r="I13" s="19"/>
      <c r="J13" s="18"/>
      <c r="K13" s="4"/>
      <c r="L13" s="19"/>
      <c r="M13" s="18"/>
      <c r="N13" s="4"/>
      <c r="O13" s="19"/>
      <c r="P13" s="18"/>
      <c r="Q13" s="4"/>
      <c r="R13" s="19"/>
      <c r="S13" s="18"/>
      <c r="T13" s="4"/>
      <c r="U13" s="19"/>
      <c r="V13" s="18"/>
      <c r="W13" s="4"/>
      <c r="X13" s="19"/>
      <c r="Y13" s="18"/>
      <c r="Z13" s="4"/>
      <c r="AA13" s="19"/>
      <c r="AB13" s="9"/>
    </row>
    <row r="14" spans="1:28" x14ac:dyDescent="0.2">
      <c r="A14" s="88"/>
      <c r="B14" s="61">
        <v>40969</v>
      </c>
      <c r="C14" s="15" t="s">
        <v>3</v>
      </c>
      <c r="D14" s="18"/>
      <c r="E14" s="4"/>
      <c r="F14" s="19"/>
      <c r="G14" s="18"/>
      <c r="H14" s="4"/>
      <c r="I14" s="19"/>
      <c r="J14" s="18"/>
      <c r="K14" s="4"/>
      <c r="L14" s="19"/>
      <c r="M14" s="18"/>
      <c r="N14" s="4"/>
      <c r="O14" s="19"/>
      <c r="P14" s="6">
        <v>740</v>
      </c>
      <c r="Q14" s="55">
        <f>P14*2.3</f>
        <v>1701.9999999999998</v>
      </c>
      <c r="R14" s="36">
        <f>SUM(P14:Q14)</f>
        <v>2442</v>
      </c>
      <c r="S14" s="18"/>
      <c r="T14" s="4"/>
      <c r="U14" s="19"/>
      <c r="V14" s="18"/>
      <c r="W14" s="4"/>
      <c r="X14" s="19"/>
      <c r="Y14" s="6">
        <v>8</v>
      </c>
      <c r="Z14" s="2">
        <v>3</v>
      </c>
      <c r="AA14" s="36">
        <f>SUM(Y14:Z14)</f>
        <v>11</v>
      </c>
      <c r="AB14" s="9"/>
    </row>
    <row r="15" spans="1:28" x14ac:dyDescent="0.2">
      <c r="A15" s="88"/>
      <c r="B15" s="62"/>
      <c r="C15" s="15" t="s">
        <v>4</v>
      </c>
      <c r="D15" s="18"/>
      <c r="E15" s="4"/>
      <c r="F15" s="19"/>
      <c r="G15" s="18"/>
      <c r="H15" s="4"/>
      <c r="I15" s="19"/>
      <c r="J15" s="18"/>
      <c r="K15" s="4"/>
      <c r="L15" s="19"/>
      <c r="M15" s="18"/>
      <c r="N15" s="4"/>
      <c r="O15" s="19"/>
      <c r="P15" s="6">
        <f>P14/2</f>
        <v>370</v>
      </c>
      <c r="Q15" s="55">
        <f>P14*1.1</f>
        <v>814.00000000000011</v>
      </c>
      <c r="R15" s="36">
        <f>SUM(P15:Q15)</f>
        <v>1184</v>
      </c>
      <c r="S15" s="18"/>
      <c r="T15" s="4"/>
      <c r="U15" s="19"/>
      <c r="V15" s="18"/>
      <c r="W15" s="4"/>
      <c r="X15" s="19"/>
      <c r="Y15" s="6">
        <v>2</v>
      </c>
      <c r="Z15" s="2">
        <v>2</v>
      </c>
      <c r="AA15" s="36">
        <f>SUM(Y15:Z15)</f>
        <v>4</v>
      </c>
      <c r="AB15" s="9"/>
    </row>
    <row r="16" spans="1:28" x14ac:dyDescent="0.2">
      <c r="A16" s="88"/>
      <c r="B16" s="62"/>
      <c r="C16" s="15" t="s">
        <v>19</v>
      </c>
      <c r="D16" s="18"/>
      <c r="E16" s="4"/>
      <c r="F16" s="19"/>
      <c r="G16" s="18"/>
      <c r="H16" s="4"/>
      <c r="I16" s="19"/>
      <c r="J16" s="18"/>
      <c r="K16" s="4"/>
      <c r="L16" s="19"/>
      <c r="M16" s="18"/>
      <c r="N16" s="4"/>
      <c r="O16" s="19"/>
      <c r="P16" s="6">
        <f>P14*0.4</f>
        <v>296</v>
      </c>
      <c r="Q16" s="55">
        <f>P14*2/3</f>
        <v>493.33333333333331</v>
      </c>
      <c r="R16" s="36">
        <f>SUM(P16:Q16)</f>
        <v>789.33333333333326</v>
      </c>
      <c r="S16" s="18"/>
      <c r="T16" s="4"/>
      <c r="U16" s="19"/>
      <c r="V16" s="18"/>
      <c r="W16" s="4"/>
      <c r="X16" s="19"/>
      <c r="Y16" s="6">
        <v>0</v>
      </c>
      <c r="Z16" s="2">
        <v>1</v>
      </c>
      <c r="AA16" s="36">
        <f>SUM(Y16:Z16)</f>
        <v>1</v>
      </c>
      <c r="AB16" s="9"/>
    </row>
    <row r="17" spans="1:28" x14ac:dyDescent="0.2">
      <c r="A17" s="88"/>
      <c r="B17" s="63"/>
      <c r="C17" s="16" t="s">
        <v>9</v>
      </c>
      <c r="D17" s="18"/>
      <c r="E17" s="4"/>
      <c r="F17" s="19"/>
      <c r="G17" s="18"/>
      <c r="H17" s="4"/>
      <c r="I17" s="19"/>
      <c r="J17" s="18"/>
      <c r="K17" s="4"/>
      <c r="L17" s="19"/>
      <c r="M17" s="18"/>
      <c r="N17" s="4"/>
      <c r="O17" s="19"/>
      <c r="P17" s="18"/>
      <c r="Q17" s="4"/>
      <c r="R17" s="19"/>
      <c r="S17" s="18"/>
      <c r="T17" s="4"/>
      <c r="U17" s="19"/>
      <c r="V17" s="18"/>
      <c r="W17" s="4"/>
      <c r="X17" s="19"/>
      <c r="Y17" s="18"/>
      <c r="Z17" s="4"/>
      <c r="AA17" s="19"/>
      <c r="AB17" s="9"/>
    </row>
    <row r="18" spans="1:28" x14ac:dyDescent="0.2">
      <c r="A18" s="88"/>
      <c r="B18" s="64">
        <v>41000</v>
      </c>
      <c r="C18" s="15" t="s">
        <v>3</v>
      </c>
      <c r="D18" s="18"/>
      <c r="E18" s="4"/>
      <c r="F18" s="19"/>
      <c r="G18" s="18"/>
      <c r="H18" s="4"/>
      <c r="I18" s="19"/>
      <c r="J18" s="18"/>
      <c r="K18" s="4"/>
      <c r="L18" s="19"/>
      <c r="M18" s="18"/>
      <c r="N18" s="4"/>
      <c r="O18" s="19"/>
      <c r="P18" s="6">
        <v>752</v>
      </c>
      <c r="Q18" s="55">
        <f>P18*2.3</f>
        <v>1729.6</v>
      </c>
      <c r="R18" s="36">
        <f>SUM(P18:Q18)</f>
        <v>2481.6</v>
      </c>
      <c r="S18" s="18"/>
      <c r="T18" s="4"/>
      <c r="U18" s="19"/>
      <c r="V18" s="18"/>
      <c r="W18" s="4"/>
      <c r="X18" s="19"/>
      <c r="Y18" s="6">
        <v>5</v>
      </c>
      <c r="Z18" s="2">
        <v>2</v>
      </c>
      <c r="AA18" s="36">
        <f>SUM(Y18:Z18)</f>
        <v>7</v>
      </c>
      <c r="AB18" s="9"/>
    </row>
    <row r="19" spans="1:28" x14ac:dyDescent="0.2">
      <c r="A19" s="88"/>
      <c r="B19" s="65"/>
      <c r="C19" s="15" t="s">
        <v>4</v>
      </c>
      <c r="D19" s="18"/>
      <c r="E19" s="4"/>
      <c r="F19" s="19"/>
      <c r="G19" s="18"/>
      <c r="H19" s="4"/>
      <c r="I19" s="19"/>
      <c r="J19" s="18"/>
      <c r="K19" s="4"/>
      <c r="L19" s="19"/>
      <c r="M19" s="18"/>
      <c r="N19" s="4"/>
      <c r="O19" s="19"/>
      <c r="P19" s="6">
        <f>P18/2</f>
        <v>376</v>
      </c>
      <c r="Q19" s="55">
        <f>P18*1.1</f>
        <v>827.2</v>
      </c>
      <c r="R19" s="36">
        <f>SUM(P19:Q19)</f>
        <v>1203.2</v>
      </c>
      <c r="S19" s="18"/>
      <c r="T19" s="4"/>
      <c r="U19" s="19"/>
      <c r="V19" s="18"/>
      <c r="W19" s="4"/>
      <c r="X19" s="19"/>
      <c r="Y19" s="6">
        <v>1</v>
      </c>
      <c r="Z19" s="2">
        <v>0</v>
      </c>
      <c r="AA19" s="36">
        <f>SUM(Y19:Z19)</f>
        <v>1</v>
      </c>
      <c r="AB19" s="9"/>
    </row>
    <row r="20" spans="1:28" x14ac:dyDescent="0.2">
      <c r="A20" s="88"/>
      <c r="B20" s="65"/>
      <c r="C20" s="15" t="s">
        <v>19</v>
      </c>
      <c r="D20" s="18"/>
      <c r="E20" s="4"/>
      <c r="F20" s="19"/>
      <c r="G20" s="18"/>
      <c r="H20" s="4"/>
      <c r="I20" s="19"/>
      <c r="J20" s="18"/>
      <c r="K20" s="4"/>
      <c r="L20" s="19"/>
      <c r="M20" s="18"/>
      <c r="N20" s="4"/>
      <c r="O20" s="19"/>
      <c r="P20" s="6">
        <f>P18*0.4</f>
        <v>300.8</v>
      </c>
      <c r="Q20" s="55">
        <f>P18*2/3</f>
        <v>501.33333333333331</v>
      </c>
      <c r="R20" s="36">
        <f>SUM(P20:Q20)</f>
        <v>802.13333333333333</v>
      </c>
      <c r="S20" s="18"/>
      <c r="T20" s="4"/>
      <c r="U20" s="19"/>
      <c r="V20" s="18"/>
      <c r="W20" s="4"/>
      <c r="X20" s="19"/>
      <c r="Y20" s="6">
        <v>1</v>
      </c>
      <c r="Z20" s="2">
        <v>1</v>
      </c>
      <c r="AA20" s="36">
        <f>SUM(Y20:Z20)</f>
        <v>2</v>
      </c>
      <c r="AB20" s="9"/>
    </row>
    <row r="21" spans="1:28" x14ac:dyDescent="0.2">
      <c r="A21" s="88"/>
      <c r="B21" s="66"/>
      <c r="C21" s="16" t="s">
        <v>9</v>
      </c>
      <c r="D21" s="18"/>
      <c r="E21" s="4"/>
      <c r="F21" s="19"/>
      <c r="G21" s="18"/>
      <c r="H21" s="4"/>
      <c r="I21" s="19"/>
      <c r="J21" s="18"/>
      <c r="K21" s="4"/>
      <c r="L21" s="19"/>
      <c r="M21" s="18"/>
      <c r="N21" s="4"/>
      <c r="O21" s="19"/>
      <c r="P21" s="18"/>
      <c r="Q21" s="4"/>
      <c r="R21" s="19"/>
      <c r="S21" s="18"/>
      <c r="T21" s="4"/>
      <c r="U21" s="19"/>
      <c r="V21" s="18"/>
      <c r="W21" s="4"/>
      <c r="X21" s="19"/>
      <c r="Y21" s="18"/>
      <c r="Z21" s="4"/>
      <c r="AA21" s="19"/>
      <c r="AB21" s="9"/>
    </row>
    <row r="22" spans="1:28" x14ac:dyDescent="0.2">
      <c r="A22" s="88"/>
      <c r="B22" s="61">
        <v>41030</v>
      </c>
      <c r="C22" s="15" t="s">
        <v>3</v>
      </c>
      <c r="D22" s="18"/>
      <c r="E22" s="4"/>
      <c r="F22" s="19"/>
      <c r="G22" s="18"/>
      <c r="H22" s="4"/>
      <c r="I22" s="19"/>
      <c r="J22" s="18"/>
      <c r="K22" s="4"/>
      <c r="L22" s="19"/>
      <c r="M22" s="18"/>
      <c r="N22" s="4"/>
      <c r="O22" s="19"/>
      <c r="P22" s="6">
        <v>770</v>
      </c>
      <c r="Q22" s="55">
        <f>P22*2.3</f>
        <v>1770.9999999999998</v>
      </c>
      <c r="R22" s="36">
        <f>SUM(P22:Q22)</f>
        <v>2541</v>
      </c>
      <c r="S22" s="18"/>
      <c r="T22" s="4"/>
      <c r="U22" s="19"/>
      <c r="V22" s="18"/>
      <c r="W22" s="4"/>
      <c r="X22" s="19"/>
      <c r="Y22" s="6">
        <v>6</v>
      </c>
      <c r="Z22" s="2">
        <v>1</v>
      </c>
      <c r="AA22" s="36">
        <f>SUM(Y22:Z22)</f>
        <v>7</v>
      </c>
      <c r="AB22" s="9"/>
    </row>
    <row r="23" spans="1:28" x14ac:dyDescent="0.2">
      <c r="A23" s="88"/>
      <c r="B23" s="62"/>
      <c r="C23" s="15" t="s">
        <v>4</v>
      </c>
      <c r="D23" s="18"/>
      <c r="E23" s="4"/>
      <c r="F23" s="19"/>
      <c r="G23" s="18"/>
      <c r="H23" s="4"/>
      <c r="I23" s="19"/>
      <c r="J23" s="18"/>
      <c r="K23" s="4"/>
      <c r="L23" s="19"/>
      <c r="M23" s="18"/>
      <c r="N23" s="4"/>
      <c r="O23" s="19"/>
      <c r="P23" s="6">
        <f>P22/2</f>
        <v>385</v>
      </c>
      <c r="Q23" s="55">
        <f>P22*1.1</f>
        <v>847.00000000000011</v>
      </c>
      <c r="R23" s="36">
        <f>SUM(P23:Q23)</f>
        <v>1232</v>
      </c>
      <c r="S23" s="18"/>
      <c r="T23" s="4"/>
      <c r="U23" s="19"/>
      <c r="V23" s="18"/>
      <c r="W23" s="4"/>
      <c r="X23" s="19"/>
      <c r="Y23" s="6">
        <v>1</v>
      </c>
      <c r="Z23" s="2">
        <v>1</v>
      </c>
      <c r="AA23" s="36">
        <f>SUM(Y23:Z23)</f>
        <v>2</v>
      </c>
      <c r="AB23" s="9"/>
    </row>
    <row r="24" spans="1:28" x14ac:dyDescent="0.2">
      <c r="A24" s="88"/>
      <c r="B24" s="62"/>
      <c r="C24" s="15" t="s">
        <v>19</v>
      </c>
      <c r="D24" s="18"/>
      <c r="E24" s="4"/>
      <c r="F24" s="19"/>
      <c r="G24" s="18"/>
      <c r="H24" s="4"/>
      <c r="I24" s="19"/>
      <c r="J24" s="18"/>
      <c r="K24" s="4"/>
      <c r="L24" s="19"/>
      <c r="M24" s="18"/>
      <c r="N24" s="4"/>
      <c r="O24" s="19"/>
      <c r="P24" s="6">
        <f>P22*0.4</f>
        <v>308</v>
      </c>
      <c r="Q24" s="55">
        <f>P22*2/3</f>
        <v>513.33333333333337</v>
      </c>
      <c r="R24" s="36">
        <f>SUM(P24:Q24)</f>
        <v>821.33333333333337</v>
      </c>
      <c r="S24" s="18"/>
      <c r="T24" s="4"/>
      <c r="U24" s="19"/>
      <c r="V24" s="18"/>
      <c r="W24" s="4"/>
      <c r="X24" s="19"/>
      <c r="Y24" s="6">
        <v>2</v>
      </c>
      <c r="Z24" s="2">
        <v>1</v>
      </c>
      <c r="AA24" s="36">
        <f>SUM(Y24:Z24)</f>
        <v>3</v>
      </c>
      <c r="AB24" s="9"/>
    </row>
    <row r="25" spans="1:28" x14ac:dyDescent="0.2">
      <c r="A25" s="88"/>
      <c r="B25" s="63"/>
      <c r="C25" s="16" t="s">
        <v>9</v>
      </c>
      <c r="D25" s="18"/>
      <c r="E25" s="4"/>
      <c r="F25" s="19"/>
      <c r="G25" s="18"/>
      <c r="H25" s="4"/>
      <c r="I25" s="19"/>
      <c r="J25" s="18"/>
      <c r="K25" s="4"/>
      <c r="L25" s="19"/>
      <c r="M25" s="18"/>
      <c r="N25" s="4"/>
      <c r="O25" s="19"/>
      <c r="P25" s="18"/>
      <c r="Q25" s="4"/>
      <c r="R25" s="19"/>
      <c r="S25" s="18"/>
      <c r="T25" s="4"/>
      <c r="U25" s="19"/>
      <c r="V25" s="18"/>
      <c r="W25" s="4"/>
      <c r="X25" s="19"/>
      <c r="Y25" s="18"/>
      <c r="Z25" s="4"/>
      <c r="AA25" s="19"/>
      <c r="AB25" s="9"/>
    </row>
    <row r="26" spans="1:28" x14ac:dyDescent="0.2">
      <c r="A26" s="88"/>
      <c r="B26" s="64">
        <v>41061</v>
      </c>
      <c r="C26" s="15" t="s">
        <v>3</v>
      </c>
      <c r="D26" s="18"/>
      <c r="E26" s="4"/>
      <c r="F26" s="19"/>
      <c r="G26" s="18"/>
      <c r="H26" s="4"/>
      <c r="I26" s="19"/>
      <c r="J26" s="18"/>
      <c r="K26" s="4"/>
      <c r="L26" s="19"/>
      <c r="M26" s="18"/>
      <c r="N26" s="4"/>
      <c r="O26" s="19"/>
      <c r="P26" s="6">
        <v>793</v>
      </c>
      <c r="Q26" s="55">
        <f>P26*2.3</f>
        <v>1823.8999999999999</v>
      </c>
      <c r="R26" s="36">
        <f>SUM(P26:Q26)</f>
        <v>2616.8999999999996</v>
      </c>
      <c r="S26" s="18"/>
      <c r="T26" s="4"/>
      <c r="U26" s="19"/>
      <c r="V26" s="18"/>
      <c r="W26" s="4"/>
      <c r="X26" s="19"/>
      <c r="Y26" s="6">
        <v>5</v>
      </c>
      <c r="Z26" s="2">
        <v>1</v>
      </c>
      <c r="AA26" s="36">
        <f>SUM(Y26:Z26)</f>
        <v>6</v>
      </c>
      <c r="AB26" s="9"/>
    </row>
    <row r="27" spans="1:28" x14ac:dyDescent="0.2">
      <c r="A27" s="88"/>
      <c r="B27" s="65"/>
      <c r="C27" s="15" t="s">
        <v>4</v>
      </c>
      <c r="D27" s="18"/>
      <c r="E27" s="4"/>
      <c r="F27" s="19"/>
      <c r="G27" s="18"/>
      <c r="H27" s="4"/>
      <c r="I27" s="19"/>
      <c r="J27" s="18"/>
      <c r="K27" s="4"/>
      <c r="L27" s="19"/>
      <c r="M27" s="18"/>
      <c r="N27" s="4"/>
      <c r="O27" s="19"/>
      <c r="P27" s="6">
        <f>P26/2</f>
        <v>396.5</v>
      </c>
      <c r="Q27" s="55">
        <f>P26*1.1</f>
        <v>872.30000000000007</v>
      </c>
      <c r="R27" s="36">
        <f>SUM(P27:Q27)</f>
        <v>1268.8000000000002</v>
      </c>
      <c r="S27" s="18"/>
      <c r="T27" s="4"/>
      <c r="U27" s="19"/>
      <c r="V27" s="18"/>
      <c r="W27" s="4"/>
      <c r="X27" s="19"/>
      <c r="Y27" s="6">
        <v>2</v>
      </c>
      <c r="Z27" s="2">
        <v>0</v>
      </c>
      <c r="AA27" s="36">
        <f>SUM(Y27:Z27)</f>
        <v>2</v>
      </c>
      <c r="AB27" s="9"/>
    </row>
    <row r="28" spans="1:28" x14ac:dyDescent="0.2">
      <c r="A28" s="88"/>
      <c r="B28" s="65"/>
      <c r="C28" s="15" t="s">
        <v>19</v>
      </c>
      <c r="D28" s="18"/>
      <c r="E28" s="4"/>
      <c r="F28" s="19"/>
      <c r="G28" s="18"/>
      <c r="H28" s="4"/>
      <c r="I28" s="19"/>
      <c r="J28" s="18"/>
      <c r="K28" s="4"/>
      <c r="L28" s="19"/>
      <c r="M28" s="18"/>
      <c r="N28" s="4"/>
      <c r="O28" s="19"/>
      <c r="P28" s="6">
        <f>P26*0.4</f>
        <v>317.20000000000005</v>
      </c>
      <c r="Q28" s="55">
        <f>P26*2/3</f>
        <v>528.66666666666663</v>
      </c>
      <c r="R28" s="36">
        <f>SUM(P28:Q28)</f>
        <v>845.86666666666667</v>
      </c>
      <c r="S28" s="18"/>
      <c r="T28" s="4"/>
      <c r="U28" s="19"/>
      <c r="V28" s="18"/>
      <c r="W28" s="4"/>
      <c r="X28" s="19"/>
      <c r="Y28" s="6">
        <v>2</v>
      </c>
      <c r="Z28" s="2">
        <v>1</v>
      </c>
      <c r="AA28" s="36">
        <f>SUM(Y28:Z28)</f>
        <v>3</v>
      </c>
      <c r="AB28" s="9"/>
    </row>
    <row r="29" spans="1:28" x14ac:dyDescent="0.2">
      <c r="A29" s="88"/>
      <c r="B29" s="66"/>
      <c r="C29" s="16" t="s">
        <v>9</v>
      </c>
      <c r="D29" s="18"/>
      <c r="E29" s="4"/>
      <c r="F29" s="19"/>
      <c r="G29" s="18"/>
      <c r="H29" s="4"/>
      <c r="I29" s="19"/>
      <c r="J29" s="18"/>
      <c r="K29" s="4"/>
      <c r="L29" s="19"/>
      <c r="M29" s="18"/>
      <c r="N29" s="4"/>
      <c r="O29" s="19"/>
      <c r="P29" s="18"/>
      <c r="Q29" s="4"/>
      <c r="R29" s="19"/>
      <c r="S29" s="18"/>
      <c r="T29" s="4"/>
      <c r="U29" s="19"/>
      <c r="V29" s="18"/>
      <c r="W29" s="4"/>
      <c r="X29" s="19"/>
      <c r="Y29" s="18"/>
      <c r="Z29" s="4"/>
      <c r="AA29" s="19"/>
      <c r="AB29" s="9"/>
    </row>
    <row r="30" spans="1:28" x14ac:dyDescent="0.2">
      <c r="A30" s="88"/>
      <c r="B30" s="61">
        <v>41091</v>
      </c>
      <c r="C30" s="15" t="s">
        <v>3</v>
      </c>
      <c r="D30" s="18"/>
      <c r="E30" s="4"/>
      <c r="F30" s="19"/>
      <c r="G30" s="18"/>
      <c r="H30" s="4"/>
      <c r="I30" s="19"/>
      <c r="J30" s="18"/>
      <c r="K30" s="4"/>
      <c r="L30" s="19"/>
      <c r="M30" s="18"/>
      <c r="N30" s="4"/>
      <c r="O30" s="19"/>
      <c r="P30" s="6">
        <v>785</v>
      </c>
      <c r="Q30" s="55">
        <f>P30*2.3</f>
        <v>1805.4999999999998</v>
      </c>
      <c r="R30" s="36">
        <f>SUM(P30:Q30)</f>
        <v>2590.5</v>
      </c>
      <c r="S30" s="18"/>
      <c r="T30" s="4"/>
      <c r="U30" s="19"/>
      <c r="V30" s="18"/>
      <c r="W30" s="4"/>
      <c r="X30" s="19"/>
      <c r="Y30" s="6">
        <v>8</v>
      </c>
      <c r="Z30" s="2">
        <v>5</v>
      </c>
      <c r="AA30" s="36">
        <f>SUM(Y30:Z30)</f>
        <v>13</v>
      </c>
      <c r="AB30" s="9"/>
    </row>
    <row r="31" spans="1:28" x14ac:dyDescent="0.2">
      <c r="A31" s="88"/>
      <c r="B31" s="62"/>
      <c r="C31" s="15" t="s">
        <v>4</v>
      </c>
      <c r="D31" s="18"/>
      <c r="E31" s="4"/>
      <c r="F31" s="19"/>
      <c r="G31" s="18"/>
      <c r="H31" s="4"/>
      <c r="I31" s="19"/>
      <c r="J31" s="18"/>
      <c r="K31" s="4"/>
      <c r="L31" s="19"/>
      <c r="M31" s="18"/>
      <c r="N31" s="4"/>
      <c r="O31" s="19"/>
      <c r="P31" s="6">
        <f>P30/2</f>
        <v>392.5</v>
      </c>
      <c r="Q31" s="55">
        <f>P30*1.1</f>
        <v>863.50000000000011</v>
      </c>
      <c r="R31" s="36">
        <f>SUM(P31:Q31)</f>
        <v>1256</v>
      </c>
      <c r="S31" s="18"/>
      <c r="T31" s="4"/>
      <c r="U31" s="19"/>
      <c r="V31" s="18"/>
      <c r="W31" s="4"/>
      <c r="X31" s="19"/>
      <c r="Y31" s="6">
        <v>2</v>
      </c>
      <c r="Z31" s="2">
        <v>1</v>
      </c>
      <c r="AA31" s="36">
        <f>SUM(Y31:Z31)</f>
        <v>3</v>
      </c>
      <c r="AB31" s="9"/>
    </row>
    <row r="32" spans="1:28" x14ac:dyDescent="0.2">
      <c r="A32" s="88"/>
      <c r="B32" s="62"/>
      <c r="C32" s="15" t="s">
        <v>19</v>
      </c>
      <c r="D32" s="18"/>
      <c r="E32" s="4"/>
      <c r="F32" s="19"/>
      <c r="G32" s="18"/>
      <c r="H32" s="4"/>
      <c r="I32" s="19"/>
      <c r="J32" s="18"/>
      <c r="K32" s="4"/>
      <c r="L32" s="19"/>
      <c r="M32" s="18"/>
      <c r="N32" s="4"/>
      <c r="O32" s="19"/>
      <c r="P32" s="6">
        <f>P30*0.4</f>
        <v>314</v>
      </c>
      <c r="Q32" s="55">
        <f>P30*2/3</f>
        <v>523.33333333333337</v>
      </c>
      <c r="R32" s="36">
        <f>SUM(P32:Q32)</f>
        <v>837.33333333333337</v>
      </c>
      <c r="S32" s="18"/>
      <c r="T32" s="4"/>
      <c r="U32" s="19"/>
      <c r="V32" s="18"/>
      <c r="W32" s="4"/>
      <c r="X32" s="19"/>
      <c r="Y32" s="6">
        <v>3</v>
      </c>
      <c r="Z32" s="2">
        <v>1</v>
      </c>
      <c r="AA32" s="36">
        <f>SUM(Y32:Z32)</f>
        <v>4</v>
      </c>
      <c r="AB32" s="9"/>
    </row>
    <row r="33" spans="1:28" x14ac:dyDescent="0.2">
      <c r="A33" s="88"/>
      <c r="B33" s="63"/>
      <c r="C33" s="16" t="s">
        <v>9</v>
      </c>
      <c r="D33" s="18"/>
      <c r="E33" s="4"/>
      <c r="F33" s="19"/>
      <c r="G33" s="18"/>
      <c r="H33" s="4"/>
      <c r="I33" s="19"/>
      <c r="J33" s="18"/>
      <c r="K33" s="4"/>
      <c r="L33" s="19"/>
      <c r="M33" s="18"/>
      <c r="N33" s="4"/>
      <c r="O33" s="19"/>
      <c r="P33" s="18"/>
      <c r="Q33" s="4"/>
      <c r="R33" s="19"/>
      <c r="S33" s="18"/>
      <c r="T33" s="4"/>
      <c r="U33" s="19"/>
      <c r="V33" s="18"/>
      <c r="W33" s="4"/>
      <c r="X33" s="19"/>
      <c r="Y33" s="18"/>
      <c r="Z33" s="4"/>
      <c r="AA33" s="19"/>
      <c r="AB33" s="9"/>
    </row>
    <row r="34" spans="1:28" x14ac:dyDescent="0.2">
      <c r="A34" s="88"/>
      <c r="B34" s="64">
        <v>41122</v>
      </c>
      <c r="C34" s="15" t="s">
        <v>3</v>
      </c>
      <c r="D34" s="18"/>
      <c r="E34" s="4"/>
      <c r="F34" s="19"/>
      <c r="G34" s="18"/>
      <c r="H34" s="4"/>
      <c r="I34" s="19"/>
      <c r="J34" s="18"/>
      <c r="K34" s="4"/>
      <c r="L34" s="19"/>
      <c r="M34" s="18"/>
      <c r="N34" s="4"/>
      <c r="O34" s="19"/>
      <c r="P34" s="6">
        <v>786</v>
      </c>
      <c r="Q34" s="55">
        <f>P34*2.3</f>
        <v>1807.8</v>
      </c>
      <c r="R34" s="36">
        <f>SUM(P34:Q34)</f>
        <v>2593.8000000000002</v>
      </c>
      <c r="S34" s="18"/>
      <c r="T34" s="4"/>
      <c r="U34" s="19"/>
      <c r="V34" s="18"/>
      <c r="W34" s="4"/>
      <c r="X34" s="19"/>
      <c r="Y34" s="6">
        <v>7</v>
      </c>
      <c r="Z34" s="2">
        <v>2</v>
      </c>
      <c r="AA34" s="36">
        <f>SUM(Y34:Z34)</f>
        <v>9</v>
      </c>
      <c r="AB34" s="9"/>
    </row>
    <row r="35" spans="1:28" x14ac:dyDescent="0.2">
      <c r="A35" s="88"/>
      <c r="B35" s="65"/>
      <c r="C35" s="15" t="s">
        <v>4</v>
      </c>
      <c r="D35" s="18"/>
      <c r="E35" s="4"/>
      <c r="F35" s="19"/>
      <c r="G35" s="18"/>
      <c r="H35" s="4"/>
      <c r="I35" s="19"/>
      <c r="J35" s="18"/>
      <c r="K35" s="4"/>
      <c r="L35" s="19"/>
      <c r="M35" s="18"/>
      <c r="N35" s="4"/>
      <c r="O35" s="19"/>
      <c r="P35" s="6">
        <f>P34/2</f>
        <v>393</v>
      </c>
      <c r="Q35" s="55">
        <f>P34*1.1</f>
        <v>864.6</v>
      </c>
      <c r="R35" s="36">
        <f>SUM(P35:Q35)</f>
        <v>1257.5999999999999</v>
      </c>
      <c r="S35" s="18"/>
      <c r="T35" s="4"/>
      <c r="U35" s="19"/>
      <c r="V35" s="18"/>
      <c r="W35" s="4"/>
      <c r="X35" s="19"/>
      <c r="Y35" s="6">
        <v>2</v>
      </c>
      <c r="Z35" s="2">
        <v>1</v>
      </c>
      <c r="AA35" s="36">
        <f>SUM(Y35:Z35)</f>
        <v>3</v>
      </c>
      <c r="AB35" s="9"/>
    </row>
    <row r="36" spans="1:28" x14ac:dyDescent="0.2">
      <c r="A36" s="88"/>
      <c r="B36" s="65"/>
      <c r="C36" s="15" t="s">
        <v>19</v>
      </c>
      <c r="D36" s="18"/>
      <c r="E36" s="4"/>
      <c r="F36" s="19"/>
      <c r="G36" s="18"/>
      <c r="H36" s="4"/>
      <c r="I36" s="19"/>
      <c r="J36" s="18"/>
      <c r="K36" s="4"/>
      <c r="L36" s="19"/>
      <c r="M36" s="18"/>
      <c r="N36" s="4"/>
      <c r="O36" s="19"/>
      <c r="P36" s="6">
        <f>P34*0.4</f>
        <v>314.40000000000003</v>
      </c>
      <c r="Q36" s="55">
        <f>P34*2/3</f>
        <v>524</v>
      </c>
      <c r="R36" s="36">
        <f>SUM(P36:Q36)</f>
        <v>838.40000000000009</v>
      </c>
      <c r="S36" s="18"/>
      <c r="T36" s="4"/>
      <c r="U36" s="19"/>
      <c r="V36" s="18"/>
      <c r="W36" s="4"/>
      <c r="X36" s="19"/>
      <c r="Y36" s="6">
        <v>1</v>
      </c>
      <c r="Z36" s="2">
        <v>0</v>
      </c>
      <c r="AA36" s="36">
        <f>SUM(Y36:Z36)</f>
        <v>1</v>
      </c>
      <c r="AB36" s="9"/>
    </row>
    <row r="37" spans="1:28" x14ac:dyDescent="0.2">
      <c r="A37" s="88"/>
      <c r="B37" s="66"/>
      <c r="C37" s="16" t="s">
        <v>9</v>
      </c>
      <c r="D37" s="18"/>
      <c r="E37" s="4"/>
      <c r="F37" s="19"/>
      <c r="G37" s="18"/>
      <c r="H37" s="4"/>
      <c r="I37" s="19"/>
      <c r="J37" s="18"/>
      <c r="K37" s="4"/>
      <c r="L37" s="19"/>
      <c r="M37" s="18"/>
      <c r="N37" s="4"/>
      <c r="O37" s="19"/>
      <c r="P37" s="18"/>
      <c r="Q37" s="4"/>
      <c r="R37" s="19"/>
      <c r="S37" s="18"/>
      <c r="T37" s="4"/>
      <c r="U37" s="19"/>
      <c r="V37" s="18"/>
      <c r="W37" s="4"/>
      <c r="X37" s="19"/>
      <c r="Y37" s="18"/>
      <c r="Z37" s="4"/>
      <c r="AA37" s="19"/>
      <c r="AB37" s="9"/>
    </row>
    <row r="38" spans="1:28" x14ac:dyDescent="0.2">
      <c r="A38" s="88"/>
      <c r="B38" s="61">
        <v>41153</v>
      </c>
      <c r="C38" s="15" t="s">
        <v>3</v>
      </c>
      <c r="D38" s="18"/>
      <c r="E38" s="4"/>
      <c r="F38" s="19"/>
      <c r="G38" s="18"/>
      <c r="H38" s="4"/>
      <c r="I38" s="19"/>
      <c r="J38" s="18"/>
      <c r="K38" s="4"/>
      <c r="L38" s="19"/>
      <c r="M38" s="18"/>
      <c r="N38" s="4"/>
      <c r="O38" s="19"/>
      <c r="P38" s="6">
        <v>801</v>
      </c>
      <c r="Q38" s="55">
        <f>P38*2.3</f>
        <v>1842.3</v>
      </c>
      <c r="R38" s="36">
        <f>SUM(P38:Q38)</f>
        <v>2643.3</v>
      </c>
      <c r="S38" s="18"/>
      <c r="T38" s="4"/>
      <c r="U38" s="19"/>
      <c r="V38" s="18"/>
      <c r="W38" s="4"/>
      <c r="X38" s="19"/>
      <c r="Y38" s="6">
        <v>6</v>
      </c>
      <c r="Z38" s="2">
        <v>0</v>
      </c>
      <c r="AA38" s="36">
        <f>SUM(Y38:Z38)</f>
        <v>6</v>
      </c>
      <c r="AB38" s="9"/>
    </row>
    <row r="39" spans="1:28" x14ac:dyDescent="0.2">
      <c r="A39" s="88"/>
      <c r="B39" s="62"/>
      <c r="C39" s="15" t="s">
        <v>4</v>
      </c>
      <c r="D39" s="18"/>
      <c r="E39" s="4"/>
      <c r="F39" s="19"/>
      <c r="G39" s="18"/>
      <c r="H39" s="4"/>
      <c r="I39" s="19"/>
      <c r="J39" s="18"/>
      <c r="K39" s="4"/>
      <c r="L39" s="19"/>
      <c r="M39" s="18"/>
      <c r="N39" s="4"/>
      <c r="O39" s="19"/>
      <c r="P39" s="6">
        <f>P38/2</f>
        <v>400.5</v>
      </c>
      <c r="Q39" s="55">
        <f>P38*1.1</f>
        <v>881.1</v>
      </c>
      <c r="R39" s="36">
        <f>SUM(P39:Q39)</f>
        <v>1281.5999999999999</v>
      </c>
      <c r="S39" s="18"/>
      <c r="T39" s="4"/>
      <c r="U39" s="19"/>
      <c r="V39" s="18"/>
      <c r="W39" s="4"/>
      <c r="X39" s="19"/>
      <c r="Y39" s="6">
        <v>2</v>
      </c>
      <c r="Z39" s="2">
        <v>1</v>
      </c>
      <c r="AA39" s="36">
        <f>SUM(Y39:Z39)</f>
        <v>3</v>
      </c>
      <c r="AB39" s="9"/>
    </row>
    <row r="40" spans="1:28" x14ac:dyDescent="0.2">
      <c r="A40" s="88"/>
      <c r="B40" s="62"/>
      <c r="C40" s="15" t="s">
        <v>19</v>
      </c>
      <c r="D40" s="18"/>
      <c r="E40" s="4"/>
      <c r="F40" s="19"/>
      <c r="G40" s="18"/>
      <c r="H40" s="4"/>
      <c r="I40" s="19"/>
      <c r="J40" s="18"/>
      <c r="K40" s="4"/>
      <c r="L40" s="19"/>
      <c r="M40" s="18"/>
      <c r="N40" s="4"/>
      <c r="O40" s="19"/>
      <c r="P40" s="6">
        <f>P38*0.4</f>
        <v>320.40000000000003</v>
      </c>
      <c r="Q40" s="55">
        <f>P38*2/3</f>
        <v>534</v>
      </c>
      <c r="R40" s="36">
        <f>SUM(P40:Q40)</f>
        <v>854.40000000000009</v>
      </c>
      <c r="S40" s="18"/>
      <c r="T40" s="4"/>
      <c r="U40" s="19"/>
      <c r="V40" s="18"/>
      <c r="W40" s="4"/>
      <c r="X40" s="19"/>
      <c r="Y40" s="6">
        <v>1</v>
      </c>
      <c r="Z40" s="2">
        <v>1</v>
      </c>
      <c r="AA40" s="36">
        <f>SUM(Y40:Z40)</f>
        <v>2</v>
      </c>
      <c r="AB40" s="9"/>
    </row>
    <row r="41" spans="1:28" x14ac:dyDescent="0.2">
      <c r="A41" s="88"/>
      <c r="B41" s="63"/>
      <c r="C41" s="16" t="s">
        <v>9</v>
      </c>
      <c r="D41" s="18"/>
      <c r="E41" s="4"/>
      <c r="F41" s="19"/>
      <c r="G41" s="18"/>
      <c r="H41" s="4"/>
      <c r="I41" s="19"/>
      <c r="J41" s="18"/>
      <c r="K41" s="4"/>
      <c r="L41" s="19"/>
      <c r="M41" s="18"/>
      <c r="N41" s="4"/>
      <c r="O41" s="19"/>
      <c r="P41" s="18"/>
      <c r="Q41" s="4"/>
      <c r="R41" s="19"/>
      <c r="S41" s="18"/>
      <c r="T41" s="4"/>
      <c r="U41" s="19"/>
      <c r="V41" s="18"/>
      <c r="W41" s="4"/>
      <c r="X41" s="19"/>
      <c r="Y41" s="18"/>
      <c r="Z41" s="4"/>
      <c r="AA41" s="19"/>
      <c r="AB41" s="9"/>
    </row>
    <row r="42" spans="1:28" x14ac:dyDescent="0.2">
      <c r="A42" s="88"/>
      <c r="B42" s="65">
        <v>41183</v>
      </c>
      <c r="C42" s="15" t="s">
        <v>3</v>
      </c>
      <c r="D42" s="18"/>
      <c r="E42" s="4"/>
      <c r="F42" s="19"/>
      <c r="G42" s="18"/>
      <c r="H42" s="4"/>
      <c r="I42" s="19"/>
      <c r="J42" s="18"/>
      <c r="K42" s="4"/>
      <c r="L42" s="19"/>
      <c r="M42" s="18"/>
      <c r="N42" s="4"/>
      <c r="O42" s="19"/>
      <c r="P42" s="6">
        <v>812</v>
      </c>
      <c r="Q42" s="55">
        <f>P42*2.3</f>
        <v>1867.6</v>
      </c>
      <c r="R42" s="36">
        <f>SUM(P42:Q42)</f>
        <v>2679.6</v>
      </c>
      <c r="S42" s="18"/>
      <c r="T42" s="4"/>
      <c r="U42" s="19"/>
      <c r="V42" s="18"/>
      <c r="W42" s="4"/>
      <c r="X42" s="19"/>
      <c r="Y42" s="6">
        <v>7</v>
      </c>
      <c r="Z42" s="2">
        <v>3</v>
      </c>
      <c r="AA42" s="36">
        <f t="shared" ref="AA42:AA48" si="0">SUM(Y42:Z42)</f>
        <v>10</v>
      </c>
      <c r="AB42" s="9"/>
    </row>
    <row r="43" spans="1:28" x14ac:dyDescent="0.2">
      <c r="A43" s="88"/>
      <c r="B43" s="65"/>
      <c r="C43" s="15" t="s">
        <v>4</v>
      </c>
      <c r="D43" s="18"/>
      <c r="E43" s="4"/>
      <c r="F43" s="19"/>
      <c r="G43" s="18"/>
      <c r="H43" s="4"/>
      <c r="I43" s="19"/>
      <c r="J43" s="18"/>
      <c r="K43" s="4"/>
      <c r="L43" s="19"/>
      <c r="M43" s="18"/>
      <c r="N43" s="4"/>
      <c r="O43" s="19"/>
      <c r="P43" s="6">
        <f>P42/2</f>
        <v>406</v>
      </c>
      <c r="Q43" s="55">
        <f>P42*1.1</f>
        <v>893.2</v>
      </c>
      <c r="R43" s="36">
        <f>SUM(P43:Q43)</f>
        <v>1299.2</v>
      </c>
      <c r="S43" s="18"/>
      <c r="T43" s="4"/>
      <c r="U43" s="19"/>
      <c r="V43" s="18"/>
      <c r="W43" s="4"/>
      <c r="X43" s="19"/>
      <c r="Y43" s="6">
        <v>1</v>
      </c>
      <c r="Z43" s="2">
        <v>1</v>
      </c>
      <c r="AA43" s="36">
        <f t="shared" si="0"/>
        <v>2</v>
      </c>
      <c r="AB43" s="9"/>
    </row>
    <row r="44" spans="1:28" x14ac:dyDescent="0.2">
      <c r="A44" s="88"/>
      <c r="B44" s="65"/>
      <c r="C44" s="15" t="s">
        <v>19</v>
      </c>
      <c r="D44" s="18"/>
      <c r="E44" s="4"/>
      <c r="F44" s="19"/>
      <c r="G44" s="18"/>
      <c r="H44" s="4"/>
      <c r="I44" s="19"/>
      <c r="J44" s="18"/>
      <c r="K44" s="4"/>
      <c r="L44" s="19"/>
      <c r="M44" s="18"/>
      <c r="N44" s="4"/>
      <c r="O44" s="19"/>
      <c r="P44" s="6">
        <f>P42*0.4</f>
        <v>324.8</v>
      </c>
      <c r="Q44" s="55">
        <f>P42*2/3</f>
        <v>541.33333333333337</v>
      </c>
      <c r="R44" s="36">
        <f>SUM(P44:Q44)</f>
        <v>866.13333333333344</v>
      </c>
      <c r="S44" s="18"/>
      <c r="T44" s="4"/>
      <c r="U44" s="19"/>
      <c r="V44" s="18"/>
      <c r="W44" s="4"/>
      <c r="X44" s="19"/>
      <c r="Y44" s="6">
        <v>2</v>
      </c>
      <c r="Z44" s="2">
        <v>1</v>
      </c>
      <c r="AA44" s="36">
        <f t="shared" si="0"/>
        <v>3</v>
      </c>
      <c r="AB44" s="9"/>
    </row>
    <row r="45" spans="1:28" x14ac:dyDescent="0.2">
      <c r="A45" s="88"/>
      <c r="B45" s="66"/>
      <c r="C45" s="16" t="s">
        <v>9</v>
      </c>
      <c r="D45" s="18"/>
      <c r="E45" s="4"/>
      <c r="F45" s="19"/>
      <c r="G45" s="18"/>
      <c r="H45" s="4"/>
      <c r="I45" s="19"/>
      <c r="J45" s="18"/>
      <c r="K45" s="4"/>
      <c r="L45" s="19"/>
      <c r="M45" s="18"/>
      <c r="N45" s="4"/>
      <c r="O45" s="19"/>
      <c r="P45" s="6"/>
      <c r="Q45" s="2"/>
      <c r="R45" s="36"/>
      <c r="S45" s="18"/>
      <c r="T45" s="4"/>
      <c r="U45" s="19"/>
      <c r="V45" s="18"/>
      <c r="W45" s="4"/>
      <c r="X45" s="19"/>
      <c r="Y45" s="6"/>
      <c r="Z45" s="2"/>
      <c r="AA45" s="36"/>
      <c r="AB45" s="9"/>
    </row>
    <row r="46" spans="1:28" x14ac:dyDescent="0.2">
      <c r="A46" s="88"/>
      <c r="B46" s="61">
        <v>41214</v>
      </c>
      <c r="C46" s="15" t="s">
        <v>3</v>
      </c>
      <c r="D46" s="18"/>
      <c r="E46" s="4"/>
      <c r="F46" s="19"/>
      <c r="G46" s="18"/>
      <c r="H46" s="4"/>
      <c r="I46" s="19"/>
      <c r="J46" s="18"/>
      <c r="K46" s="4"/>
      <c r="L46" s="19"/>
      <c r="M46" s="18"/>
      <c r="N46" s="4"/>
      <c r="O46" s="19"/>
      <c r="P46" s="6">
        <v>820</v>
      </c>
      <c r="Q46" s="55">
        <f>P46*2.3</f>
        <v>1885.9999999999998</v>
      </c>
      <c r="R46" s="36">
        <f>SUM(P46:Q46)</f>
        <v>2706</v>
      </c>
      <c r="S46" s="18"/>
      <c r="T46" s="4"/>
      <c r="U46" s="19"/>
      <c r="V46" s="18"/>
      <c r="W46" s="4"/>
      <c r="X46" s="19"/>
      <c r="Y46" s="6">
        <v>11</v>
      </c>
      <c r="Z46" s="2">
        <v>5</v>
      </c>
      <c r="AA46" s="36">
        <f t="shared" si="0"/>
        <v>16</v>
      </c>
      <c r="AB46" s="9"/>
    </row>
    <row r="47" spans="1:28" x14ac:dyDescent="0.2">
      <c r="A47" s="88"/>
      <c r="B47" s="62"/>
      <c r="C47" s="15" t="s">
        <v>4</v>
      </c>
      <c r="D47" s="18"/>
      <c r="E47" s="4"/>
      <c r="F47" s="19"/>
      <c r="G47" s="18"/>
      <c r="H47" s="4"/>
      <c r="I47" s="19"/>
      <c r="J47" s="18"/>
      <c r="K47" s="4"/>
      <c r="L47" s="19"/>
      <c r="M47" s="18"/>
      <c r="N47" s="4"/>
      <c r="O47" s="19"/>
      <c r="P47" s="6">
        <f>P46/2</f>
        <v>410</v>
      </c>
      <c r="Q47" s="55">
        <f>P46*1.1</f>
        <v>902.00000000000011</v>
      </c>
      <c r="R47" s="36">
        <f>SUM(P47:Q47)</f>
        <v>1312</v>
      </c>
      <c r="S47" s="18"/>
      <c r="T47" s="4"/>
      <c r="U47" s="19"/>
      <c r="V47" s="18"/>
      <c r="W47" s="4"/>
      <c r="X47" s="19"/>
      <c r="Y47" s="6">
        <v>2</v>
      </c>
      <c r="Z47" s="2">
        <v>2</v>
      </c>
      <c r="AA47" s="36">
        <f t="shared" si="0"/>
        <v>4</v>
      </c>
      <c r="AB47" s="9"/>
    </row>
    <row r="48" spans="1:28" x14ac:dyDescent="0.2">
      <c r="A48" s="88"/>
      <c r="B48" s="62"/>
      <c r="C48" s="15" t="s">
        <v>19</v>
      </c>
      <c r="D48" s="18"/>
      <c r="E48" s="4"/>
      <c r="F48" s="19"/>
      <c r="G48" s="18"/>
      <c r="H48" s="4"/>
      <c r="I48" s="19"/>
      <c r="J48" s="18"/>
      <c r="K48" s="4"/>
      <c r="L48" s="19"/>
      <c r="M48" s="18"/>
      <c r="N48" s="4"/>
      <c r="O48" s="19"/>
      <c r="P48" s="6">
        <f>P46*0.4</f>
        <v>328</v>
      </c>
      <c r="Q48" s="55">
        <f>P46*2/3</f>
        <v>546.66666666666663</v>
      </c>
      <c r="R48" s="36">
        <f>SUM(P48:Q48)</f>
        <v>874.66666666666663</v>
      </c>
      <c r="S48" s="18"/>
      <c r="T48" s="4"/>
      <c r="U48" s="19"/>
      <c r="V48" s="18"/>
      <c r="W48" s="4"/>
      <c r="X48" s="19"/>
      <c r="Y48" s="6">
        <v>3</v>
      </c>
      <c r="Z48" s="2">
        <v>3</v>
      </c>
      <c r="AA48" s="36">
        <f t="shared" si="0"/>
        <v>6</v>
      </c>
      <c r="AB48" s="9"/>
    </row>
    <row r="49" spans="1:28" x14ac:dyDescent="0.2">
      <c r="A49" s="88"/>
      <c r="B49" s="63"/>
      <c r="C49" s="16" t="s">
        <v>9</v>
      </c>
      <c r="D49" s="18"/>
      <c r="E49" s="4"/>
      <c r="F49" s="19"/>
      <c r="G49" s="18"/>
      <c r="H49" s="4"/>
      <c r="I49" s="19"/>
      <c r="J49" s="18"/>
      <c r="K49" s="4"/>
      <c r="L49" s="19"/>
      <c r="M49" s="18"/>
      <c r="N49" s="4"/>
      <c r="O49" s="19"/>
      <c r="P49" s="18"/>
      <c r="Q49" s="4"/>
      <c r="R49" s="19"/>
      <c r="S49" s="18"/>
      <c r="T49" s="4"/>
      <c r="U49" s="19"/>
      <c r="V49" s="18"/>
      <c r="W49" s="4"/>
      <c r="X49" s="19"/>
      <c r="Y49" s="18"/>
      <c r="Z49" s="4"/>
      <c r="AA49" s="19"/>
      <c r="AB49" s="9"/>
    </row>
    <row r="50" spans="1:28" x14ac:dyDescent="0.2">
      <c r="A50" s="88"/>
      <c r="B50" s="64">
        <v>41244</v>
      </c>
      <c r="C50" s="15" t="s">
        <v>3</v>
      </c>
      <c r="D50" s="18"/>
      <c r="E50" s="4"/>
      <c r="F50" s="19"/>
      <c r="G50" s="18"/>
      <c r="H50" s="4"/>
      <c r="I50" s="19"/>
      <c r="J50" s="18"/>
      <c r="K50" s="4"/>
      <c r="L50" s="19"/>
      <c r="M50" s="18"/>
      <c r="N50" s="4"/>
      <c r="O50" s="19"/>
      <c r="P50" s="6">
        <v>834</v>
      </c>
      <c r="Q50" s="55">
        <f>P50*2.3</f>
        <v>1918.1999999999998</v>
      </c>
      <c r="R50" s="36">
        <f>SUM(P50:Q50)</f>
        <v>2752.2</v>
      </c>
      <c r="S50" s="18"/>
      <c r="T50" s="4"/>
      <c r="U50" s="19"/>
      <c r="V50" s="18"/>
      <c r="W50" s="4"/>
      <c r="X50" s="19"/>
      <c r="Y50" s="6">
        <v>6</v>
      </c>
      <c r="Z50" s="2">
        <v>2</v>
      </c>
      <c r="AA50" s="36">
        <f>SUM(Y50:Z50)</f>
        <v>8</v>
      </c>
      <c r="AB50" s="9"/>
    </row>
    <row r="51" spans="1:28" x14ac:dyDescent="0.2">
      <c r="A51" s="88"/>
      <c r="B51" s="65"/>
      <c r="C51" s="15" t="s">
        <v>4</v>
      </c>
      <c r="D51" s="18"/>
      <c r="E51" s="4"/>
      <c r="F51" s="19"/>
      <c r="G51" s="18"/>
      <c r="H51" s="4"/>
      <c r="I51" s="19"/>
      <c r="J51" s="18"/>
      <c r="K51" s="4"/>
      <c r="L51" s="19"/>
      <c r="M51" s="18"/>
      <c r="N51" s="4"/>
      <c r="O51" s="19"/>
      <c r="P51" s="6">
        <f>P50/2</f>
        <v>417</v>
      </c>
      <c r="Q51" s="55">
        <f>P50*1.1</f>
        <v>917.40000000000009</v>
      </c>
      <c r="R51" s="36">
        <f>SUM(P51:Q51)</f>
        <v>1334.4</v>
      </c>
      <c r="S51" s="18"/>
      <c r="T51" s="4"/>
      <c r="U51" s="19"/>
      <c r="V51" s="18"/>
      <c r="W51" s="4"/>
      <c r="X51" s="19"/>
      <c r="Y51" s="6">
        <v>4</v>
      </c>
      <c r="Z51" s="2">
        <v>1</v>
      </c>
      <c r="AA51" s="36">
        <f>SUM(Y51:Z51)</f>
        <v>5</v>
      </c>
      <c r="AB51" s="9"/>
    </row>
    <row r="52" spans="1:28" x14ac:dyDescent="0.2">
      <c r="A52" s="88"/>
      <c r="B52" s="65"/>
      <c r="C52" s="15" t="s">
        <v>19</v>
      </c>
      <c r="D52" s="18"/>
      <c r="E52" s="4"/>
      <c r="F52" s="19"/>
      <c r="G52" s="18"/>
      <c r="H52" s="4"/>
      <c r="I52" s="19"/>
      <c r="J52" s="18"/>
      <c r="K52" s="4"/>
      <c r="L52" s="19"/>
      <c r="M52" s="18"/>
      <c r="N52" s="4"/>
      <c r="O52" s="19"/>
      <c r="P52" s="6">
        <f>P50*0.4</f>
        <v>333.6</v>
      </c>
      <c r="Q52" s="55">
        <f>P50*2/3</f>
        <v>556</v>
      </c>
      <c r="R52" s="36">
        <f>SUM(P52:Q52)</f>
        <v>889.6</v>
      </c>
      <c r="S52" s="18"/>
      <c r="T52" s="4"/>
      <c r="U52" s="19"/>
      <c r="V52" s="18"/>
      <c r="W52" s="4"/>
      <c r="X52" s="19"/>
      <c r="Y52" s="6">
        <v>2</v>
      </c>
      <c r="Z52" s="2">
        <v>0</v>
      </c>
      <c r="AA52" s="36">
        <f>SUM(Y52:Z52)</f>
        <v>2</v>
      </c>
      <c r="AB52" s="9"/>
    </row>
    <row r="53" spans="1:28" x14ac:dyDescent="0.2">
      <c r="A53" s="88"/>
      <c r="B53" s="66"/>
      <c r="C53" s="16" t="s">
        <v>9</v>
      </c>
      <c r="D53" s="18"/>
      <c r="E53" s="4"/>
      <c r="F53" s="19"/>
      <c r="G53" s="18"/>
      <c r="H53" s="4"/>
      <c r="I53" s="19"/>
      <c r="J53" s="18"/>
      <c r="K53" s="4"/>
      <c r="L53" s="19"/>
      <c r="M53" s="18"/>
      <c r="N53" s="4"/>
      <c r="O53" s="19"/>
      <c r="P53" s="18"/>
      <c r="Q53" s="4"/>
      <c r="R53" s="19"/>
      <c r="S53" s="18"/>
      <c r="T53" s="4"/>
      <c r="U53" s="19"/>
      <c r="V53" s="18"/>
      <c r="W53" s="4"/>
      <c r="X53" s="19"/>
      <c r="Y53" s="18"/>
      <c r="Z53" s="4"/>
      <c r="AA53" s="19"/>
      <c r="AB53" s="9"/>
    </row>
    <row r="54" spans="1:28" x14ac:dyDescent="0.2">
      <c r="A54" s="88"/>
      <c r="B54" s="61">
        <v>41275</v>
      </c>
      <c r="C54" s="15" t="s">
        <v>3</v>
      </c>
      <c r="D54" s="18"/>
      <c r="E54" s="4"/>
      <c r="F54" s="19"/>
      <c r="G54" s="18"/>
      <c r="H54" s="4"/>
      <c r="I54" s="19"/>
      <c r="J54" s="18"/>
      <c r="K54" s="4"/>
      <c r="L54" s="19"/>
      <c r="M54" s="18"/>
      <c r="N54" s="4"/>
      <c r="O54" s="19"/>
      <c r="P54" s="6">
        <v>832</v>
      </c>
      <c r="Q54" s="55">
        <f>P54*2.3</f>
        <v>1913.6</v>
      </c>
      <c r="R54" s="36">
        <f>SUM(P54:Q54)</f>
        <v>2745.6</v>
      </c>
      <c r="S54" s="18"/>
      <c r="T54" s="4"/>
      <c r="U54" s="19"/>
      <c r="V54" s="18"/>
      <c r="W54" s="4"/>
      <c r="X54" s="19"/>
      <c r="Y54" s="6">
        <v>8</v>
      </c>
      <c r="Z54" s="2">
        <v>1</v>
      </c>
      <c r="AA54" s="36">
        <f>SUM(Y54:Z54)</f>
        <v>9</v>
      </c>
      <c r="AB54" s="9"/>
    </row>
    <row r="55" spans="1:28" x14ac:dyDescent="0.2">
      <c r="A55" s="88"/>
      <c r="B55" s="62"/>
      <c r="C55" s="15" t="s">
        <v>4</v>
      </c>
      <c r="D55" s="18"/>
      <c r="E55" s="4"/>
      <c r="F55" s="19"/>
      <c r="G55" s="18"/>
      <c r="H55" s="4"/>
      <c r="I55" s="19"/>
      <c r="J55" s="18"/>
      <c r="K55" s="4"/>
      <c r="L55" s="19"/>
      <c r="M55" s="18"/>
      <c r="N55" s="4"/>
      <c r="O55" s="19"/>
      <c r="P55" s="6">
        <f>P54/2</f>
        <v>416</v>
      </c>
      <c r="Q55" s="55">
        <f>P54*1.1</f>
        <v>915.2</v>
      </c>
      <c r="R55" s="36">
        <f>SUM(P55:Q55)</f>
        <v>1331.2</v>
      </c>
      <c r="S55" s="18"/>
      <c r="T55" s="4"/>
      <c r="U55" s="19"/>
      <c r="V55" s="18"/>
      <c r="W55" s="4"/>
      <c r="X55" s="19"/>
      <c r="Y55" s="6">
        <v>1</v>
      </c>
      <c r="Z55" s="2">
        <v>2</v>
      </c>
      <c r="AA55" s="36">
        <f>SUM(Y55:Z55)</f>
        <v>3</v>
      </c>
      <c r="AB55" s="9"/>
    </row>
    <row r="56" spans="1:28" x14ac:dyDescent="0.2">
      <c r="A56" s="88"/>
      <c r="B56" s="62"/>
      <c r="C56" s="15" t="s">
        <v>19</v>
      </c>
      <c r="D56" s="18"/>
      <c r="E56" s="4"/>
      <c r="F56" s="19"/>
      <c r="G56" s="18"/>
      <c r="H56" s="4"/>
      <c r="I56" s="19"/>
      <c r="J56" s="18"/>
      <c r="K56" s="4"/>
      <c r="L56" s="19"/>
      <c r="M56" s="18"/>
      <c r="N56" s="4"/>
      <c r="O56" s="19"/>
      <c r="P56" s="6">
        <f>P54*0.4</f>
        <v>332.8</v>
      </c>
      <c r="Q56" s="55">
        <f>P54*2/3</f>
        <v>554.66666666666663</v>
      </c>
      <c r="R56" s="36">
        <f>SUM(P56:Q56)</f>
        <v>887.4666666666667</v>
      </c>
      <c r="S56" s="18"/>
      <c r="T56" s="4"/>
      <c r="U56" s="19"/>
      <c r="V56" s="18"/>
      <c r="W56" s="4"/>
      <c r="X56" s="19"/>
      <c r="Y56" s="6">
        <v>2</v>
      </c>
      <c r="Z56" s="2">
        <v>1</v>
      </c>
      <c r="AA56" s="36">
        <f>SUM(Y56:Z56)</f>
        <v>3</v>
      </c>
      <c r="AB56" s="9"/>
    </row>
    <row r="57" spans="1:28" x14ac:dyDescent="0.2">
      <c r="A57" s="88"/>
      <c r="B57" s="63"/>
      <c r="C57" s="16" t="s">
        <v>9</v>
      </c>
      <c r="D57" s="18"/>
      <c r="E57" s="4"/>
      <c r="F57" s="19"/>
      <c r="G57" s="18"/>
      <c r="H57" s="4"/>
      <c r="I57" s="19"/>
      <c r="J57" s="18"/>
      <c r="K57" s="4"/>
      <c r="L57" s="19"/>
      <c r="M57" s="18"/>
      <c r="N57" s="4"/>
      <c r="O57" s="19"/>
      <c r="P57" s="18"/>
      <c r="Q57" s="4"/>
      <c r="R57" s="19"/>
      <c r="S57" s="18"/>
      <c r="T57" s="4"/>
      <c r="U57" s="19"/>
      <c r="V57" s="18"/>
      <c r="W57" s="4"/>
      <c r="X57" s="19"/>
      <c r="Y57" s="18"/>
      <c r="Z57" s="4"/>
      <c r="AA57" s="19"/>
      <c r="AB57" s="9"/>
    </row>
    <row r="58" spans="1:28" x14ac:dyDescent="0.2">
      <c r="A58" s="88"/>
      <c r="B58" s="64">
        <v>41306</v>
      </c>
      <c r="C58" s="15" t="s">
        <v>3</v>
      </c>
      <c r="D58" s="18"/>
      <c r="E58" s="4"/>
      <c r="F58" s="19"/>
      <c r="G58" s="18"/>
      <c r="H58" s="4"/>
      <c r="I58" s="19"/>
      <c r="J58" s="18"/>
      <c r="K58" s="4"/>
      <c r="L58" s="19"/>
      <c r="M58" s="18"/>
      <c r="N58" s="4"/>
      <c r="O58" s="19"/>
      <c r="P58" s="6">
        <v>836</v>
      </c>
      <c r="Q58" s="55">
        <f>P58*2.3</f>
        <v>1922.8</v>
      </c>
      <c r="R58" s="36">
        <f>SUM(P58:Q58)</f>
        <v>2758.8</v>
      </c>
      <c r="S58" s="18"/>
      <c r="T58" s="4"/>
      <c r="U58" s="19"/>
      <c r="V58" s="18"/>
      <c r="W58" s="4"/>
      <c r="X58" s="19"/>
      <c r="Y58" s="6">
        <v>5</v>
      </c>
      <c r="Z58" s="2">
        <v>4</v>
      </c>
      <c r="AA58" s="36">
        <f>SUM(Y58:Z58)</f>
        <v>9</v>
      </c>
      <c r="AB58" s="9"/>
    </row>
    <row r="59" spans="1:28" x14ac:dyDescent="0.2">
      <c r="A59" s="88"/>
      <c r="B59" s="65"/>
      <c r="C59" s="15" t="s">
        <v>4</v>
      </c>
      <c r="D59" s="18"/>
      <c r="E59" s="4"/>
      <c r="F59" s="19"/>
      <c r="G59" s="18"/>
      <c r="H59" s="4"/>
      <c r="I59" s="19"/>
      <c r="J59" s="18"/>
      <c r="K59" s="4"/>
      <c r="L59" s="19"/>
      <c r="M59" s="18"/>
      <c r="N59" s="4"/>
      <c r="O59" s="19"/>
      <c r="P59" s="6">
        <f>P58/2</f>
        <v>418</v>
      </c>
      <c r="Q59" s="55">
        <f>P58*1.1</f>
        <v>919.6</v>
      </c>
      <c r="R59" s="36">
        <f>SUM(P59:Q59)</f>
        <v>1337.6</v>
      </c>
      <c r="S59" s="18"/>
      <c r="T59" s="4"/>
      <c r="U59" s="19"/>
      <c r="V59" s="18"/>
      <c r="W59" s="4"/>
      <c r="X59" s="19"/>
      <c r="Y59" s="6">
        <v>2</v>
      </c>
      <c r="Z59" s="2">
        <v>2</v>
      </c>
      <c r="AA59" s="36">
        <f>SUM(Y59:Z59)</f>
        <v>4</v>
      </c>
      <c r="AB59" s="9"/>
    </row>
    <row r="60" spans="1:28" x14ac:dyDescent="0.2">
      <c r="A60" s="88"/>
      <c r="B60" s="65"/>
      <c r="C60" s="15" t="s">
        <v>19</v>
      </c>
      <c r="D60" s="18"/>
      <c r="E60" s="4"/>
      <c r="F60" s="19"/>
      <c r="G60" s="18"/>
      <c r="H60" s="4"/>
      <c r="I60" s="19"/>
      <c r="J60" s="18"/>
      <c r="K60" s="4"/>
      <c r="L60" s="19"/>
      <c r="M60" s="18"/>
      <c r="N60" s="4"/>
      <c r="O60" s="19"/>
      <c r="P60" s="6">
        <f>P58*0.4</f>
        <v>334.40000000000003</v>
      </c>
      <c r="Q60" s="55">
        <f>P58*2/3</f>
        <v>557.33333333333337</v>
      </c>
      <c r="R60" s="36">
        <f>SUM(P60:Q60)</f>
        <v>891.73333333333335</v>
      </c>
      <c r="S60" s="18"/>
      <c r="T60" s="4"/>
      <c r="U60" s="19"/>
      <c r="V60" s="18"/>
      <c r="W60" s="4"/>
      <c r="X60" s="19"/>
      <c r="Y60" s="6">
        <v>1</v>
      </c>
      <c r="Z60" s="2">
        <v>1</v>
      </c>
      <c r="AA60" s="36">
        <f>SUM(Y60:Z60)</f>
        <v>2</v>
      </c>
      <c r="AB60" s="9"/>
    </row>
    <row r="61" spans="1:28" x14ac:dyDescent="0.2">
      <c r="A61" s="88"/>
      <c r="B61" s="66"/>
      <c r="C61" s="16" t="s">
        <v>9</v>
      </c>
      <c r="D61" s="18"/>
      <c r="E61" s="4"/>
      <c r="F61" s="19"/>
      <c r="G61" s="18"/>
      <c r="H61" s="4"/>
      <c r="I61" s="19"/>
      <c r="J61" s="18"/>
      <c r="K61" s="4"/>
      <c r="L61" s="19"/>
      <c r="M61" s="18"/>
      <c r="N61" s="4"/>
      <c r="O61" s="19"/>
      <c r="P61" s="18"/>
      <c r="Q61" s="4"/>
      <c r="R61" s="19"/>
      <c r="S61" s="18"/>
      <c r="T61" s="4"/>
      <c r="U61" s="19"/>
      <c r="V61" s="18"/>
      <c r="W61" s="4"/>
      <c r="X61" s="19"/>
      <c r="Y61" s="18"/>
      <c r="Z61" s="4"/>
      <c r="AA61" s="19"/>
      <c r="AB61" s="9"/>
    </row>
    <row r="62" spans="1:28" x14ac:dyDescent="0.2">
      <c r="A62" s="88"/>
      <c r="B62" s="61">
        <v>41334</v>
      </c>
      <c r="C62" s="15" t="s">
        <v>3</v>
      </c>
      <c r="D62" s="18"/>
      <c r="E62" s="4"/>
      <c r="F62" s="19"/>
      <c r="G62" s="18"/>
      <c r="H62" s="4"/>
      <c r="I62" s="19"/>
      <c r="J62" s="18"/>
      <c r="K62" s="4"/>
      <c r="L62" s="19"/>
      <c r="M62" s="18"/>
      <c r="N62" s="4"/>
      <c r="O62" s="19"/>
      <c r="P62" s="6">
        <v>845</v>
      </c>
      <c r="Q62" s="55">
        <f>P62*2.3</f>
        <v>1943.4999999999998</v>
      </c>
      <c r="R62" s="36">
        <f>SUM(P62:Q62)</f>
        <v>2788.5</v>
      </c>
      <c r="S62" s="18"/>
      <c r="T62" s="4"/>
      <c r="U62" s="19"/>
      <c r="V62" s="18"/>
      <c r="W62" s="4"/>
      <c r="X62" s="19"/>
      <c r="Y62" s="6">
        <v>9</v>
      </c>
      <c r="Z62" s="2">
        <v>3</v>
      </c>
      <c r="AA62" s="36">
        <f>SUM(Y62:Z62)</f>
        <v>12</v>
      </c>
      <c r="AB62" s="9"/>
    </row>
    <row r="63" spans="1:28" x14ac:dyDescent="0.2">
      <c r="A63" s="88"/>
      <c r="B63" s="62"/>
      <c r="C63" s="15" t="s">
        <v>4</v>
      </c>
      <c r="D63" s="18"/>
      <c r="E63" s="4"/>
      <c r="F63" s="19"/>
      <c r="G63" s="18"/>
      <c r="H63" s="4"/>
      <c r="I63" s="19"/>
      <c r="J63" s="18"/>
      <c r="K63" s="4"/>
      <c r="L63" s="19"/>
      <c r="M63" s="18"/>
      <c r="N63" s="4"/>
      <c r="O63" s="19"/>
      <c r="P63" s="6">
        <f>P62/2</f>
        <v>422.5</v>
      </c>
      <c r="Q63" s="55">
        <f>P62*1.1</f>
        <v>929.50000000000011</v>
      </c>
      <c r="R63" s="36">
        <f>SUM(P63:Q63)</f>
        <v>1352</v>
      </c>
      <c r="S63" s="18"/>
      <c r="T63" s="4"/>
      <c r="U63" s="19"/>
      <c r="V63" s="18"/>
      <c r="W63" s="4"/>
      <c r="X63" s="19"/>
      <c r="Y63" s="6">
        <v>2</v>
      </c>
      <c r="Z63" s="2">
        <v>2</v>
      </c>
      <c r="AA63" s="36">
        <f>SUM(Y63:Z63)</f>
        <v>4</v>
      </c>
      <c r="AB63" s="9"/>
    </row>
    <row r="64" spans="1:28" x14ac:dyDescent="0.2">
      <c r="A64" s="88"/>
      <c r="B64" s="62"/>
      <c r="C64" s="15" t="s">
        <v>19</v>
      </c>
      <c r="D64" s="18"/>
      <c r="E64" s="4"/>
      <c r="F64" s="19"/>
      <c r="G64" s="18"/>
      <c r="H64" s="4"/>
      <c r="I64" s="19"/>
      <c r="J64" s="18"/>
      <c r="K64" s="4"/>
      <c r="L64" s="19"/>
      <c r="M64" s="18"/>
      <c r="N64" s="4"/>
      <c r="O64" s="19"/>
      <c r="P64" s="6">
        <f>P62*0.4</f>
        <v>338</v>
      </c>
      <c r="Q64" s="55">
        <f>P62*2/3</f>
        <v>563.33333333333337</v>
      </c>
      <c r="R64" s="36">
        <f>SUM(P64:Q64)</f>
        <v>901.33333333333337</v>
      </c>
      <c r="S64" s="18"/>
      <c r="T64" s="4"/>
      <c r="U64" s="19"/>
      <c r="V64" s="18"/>
      <c r="W64" s="4"/>
      <c r="X64" s="19"/>
      <c r="Y64" s="6">
        <v>2</v>
      </c>
      <c r="Z64" s="2">
        <v>1</v>
      </c>
      <c r="AA64" s="36">
        <f>SUM(Y64:Z64)</f>
        <v>3</v>
      </c>
      <c r="AB64" s="9"/>
    </row>
    <row r="65" spans="1:28" x14ac:dyDescent="0.2">
      <c r="A65" s="88"/>
      <c r="B65" s="63"/>
      <c r="C65" s="16" t="s">
        <v>9</v>
      </c>
      <c r="D65" s="18"/>
      <c r="E65" s="4"/>
      <c r="F65" s="19"/>
      <c r="G65" s="18"/>
      <c r="H65" s="4"/>
      <c r="I65" s="19"/>
      <c r="J65" s="18"/>
      <c r="K65" s="4"/>
      <c r="L65" s="19"/>
      <c r="M65" s="18"/>
      <c r="N65" s="4"/>
      <c r="O65" s="19"/>
      <c r="P65" s="18"/>
      <c r="Q65" s="4"/>
      <c r="R65" s="19"/>
      <c r="S65" s="18"/>
      <c r="T65" s="4"/>
      <c r="U65" s="19"/>
      <c r="V65" s="18"/>
      <c r="W65" s="4"/>
      <c r="X65" s="19"/>
      <c r="Y65" s="18"/>
      <c r="Z65" s="4"/>
      <c r="AA65" s="19"/>
      <c r="AB65" s="9"/>
    </row>
    <row r="66" spans="1:28" x14ac:dyDescent="0.2">
      <c r="A66" s="88"/>
      <c r="B66" s="64">
        <v>41365</v>
      </c>
      <c r="C66" s="15" t="s">
        <v>3</v>
      </c>
      <c r="D66" s="18"/>
      <c r="E66" s="4"/>
      <c r="F66" s="19"/>
      <c r="G66" s="18"/>
      <c r="H66" s="4"/>
      <c r="I66" s="19"/>
      <c r="J66" s="18"/>
      <c r="K66" s="4"/>
      <c r="L66" s="19"/>
      <c r="M66" s="18"/>
      <c r="N66" s="4"/>
      <c r="O66" s="19"/>
      <c r="P66" s="6">
        <v>850</v>
      </c>
      <c r="Q66" s="55">
        <f>P66*2.3</f>
        <v>1954.9999999999998</v>
      </c>
      <c r="R66" s="36">
        <f>SUM(P66:Q66)</f>
        <v>2805</v>
      </c>
      <c r="S66" s="18"/>
      <c r="T66" s="4"/>
      <c r="U66" s="19"/>
      <c r="V66" s="18"/>
      <c r="W66" s="4"/>
      <c r="X66" s="19"/>
      <c r="Y66" s="6">
        <v>4</v>
      </c>
      <c r="Z66" s="2">
        <v>2</v>
      </c>
      <c r="AA66" s="36">
        <f>SUM(Y66:Z66)</f>
        <v>6</v>
      </c>
      <c r="AB66" s="9"/>
    </row>
    <row r="67" spans="1:28" x14ac:dyDescent="0.2">
      <c r="A67" s="88"/>
      <c r="B67" s="65"/>
      <c r="C67" s="15" t="s">
        <v>4</v>
      </c>
      <c r="D67" s="18"/>
      <c r="E67" s="4"/>
      <c r="F67" s="19"/>
      <c r="G67" s="18"/>
      <c r="H67" s="4"/>
      <c r="I67" s="19"/>
      <c r="J67" s="18"/>
      <c r="K67" s="4"/>
      <c r="L67" s="19"/>
      <c r="M67" s="18"/>
      <c r="N67" s="4"/>
      <c r="O67" s="19"/>
      <c r="P67" s="6">
        <f>P66/2</f>
        <v>425</v>
      </c>
      <c r="Q67" s="55">
        <f>P66*1.1</f>
        <v>935.00000000000011</v>
      </c>
      <c r="R67" s="36">
        <f>SUM(P67:Q67)</f>
        <v>1360</v>
      </c>
      <c r="S67" s="18"/>
      <c r="T67" s="4"/>
      <c r="U67" s="19"/>
      <c r="V67" s="18"/>
      <c r="W67" s="4"/>
      <c r="X67" s="19"/>
      <c r="Y67" s="6">
        <v>1</v>
      </c>
      <c r="Z67" s="2">
        <v>1</v>
      </c>
      <c r="AA67" s="36">
        <f>SUM(Y67:Z67)</f>
        <v>2</v>
      </c>
      <c r="AB67" s="9"/>
    </row>
    <row r="68" spans="1:28" x14ac:dyDescent="0.2">
      <c r="A68" s="88"/>
      <c r="B68" s="65"/>
      <c r="C68" s="15" t="s">
        <v>19</v>
      </c>
      <c r="D68" s="18"/>
      <c r="E68" s="4"/>
      <c r="F68" s="19"/>
      <c r="G68" s="18"/>
      <c r="H68" s="4"/>
      <c r="I68" s="19"/>
      <c r="J68" s="18"/>
      <c r="K68" s="4"/>
      <c r="L68" s="19"/>
      <c r="M68" s="18"/>
      <c r="N68" s="4"/>
      <c r="O68" s="19"/>
      <c r="P68" s="6">
        <f>P66*0.4</f>
        <v>340</v>
      </c>
      <c r="Q68" s="55">
        <f>P66*2/3</f>
        <v>566.66666666666663</v>
      </c>
      <c r="R68" s="36">
        <f>SUM(P68:Q68)</f>
        <v>906.66666666666663</v>
      </c>
      <c r="S68" s="18"/>
      <c r="T68" s="4"/>
      <c r="U68" s="19"/>
      <c r="V68" s="18"/>
      <c r="W68" s="4"/>
      <c r="X68" s="19"/>
      <c r="Y68" s="6">
        <v>2</v>
      </c>
      <c r="Z68" s="2">
        <v>1</v>
      </c>
      <c r="AA68" s="36">
        <f>SUM(Y68:Z68)</f>
        <v>3</v>
      </c>
      <c r="AB68" s="9"/>
    </row>
    <row r="69" spans="1:28" x14ac:dyDescent="0.2">
      <c r="A69" s="88"/>
      <c r="B69" s="66"/>
      <c r="C69" s="16" t="s">
        <v>9</v>
      </c>
      <c r="D69" s="18"/>
      <c r="E69" s="4"/>
      <c r="F69" s="19"/>
      <c r="G69" s="18"/>
      <c r="H69" s="4"/>
      <c r="I69" s="19"/>
      <c r="J69" s="18"/>
      <c r="K69" s="4"/>
      <c r="L69" s="19"/>
      <c r="M69" s="18"/>
      <c r="N69" s="4"/>
      <c r="O69" s="19"/>
      <c r="P69" s="18"/>
      <c r="Q69" s="4"/>
      <c r="R69" s="19"/>
      <c r="S69" s="18"/>
      <c r="T69" s="4"/>
      <c r="U69" s="19"/>
      <c r="V69" s="18"/>
      <c r="W69" s="4"/>
      <c r="X69" s="19"/>
      <c r="Y69" s="18"/>
      <c r="Z69" s="4"/>
      <c r="AA69" s="19"/>
      <c r="AB69" s="9"/>
    </row>
    <row r="70" spans="1:28" x14ac:dyDescent="0.2">
      <c r="A70" s="88"/>
      <c r="B70" s="61">
        <v>41395</v>
      </c>
      <c r="C70" s="15" t="s">
        <v>3</v>
      </c>
      <c r="D70" s="18"/>
      <c r="E70" s="4"/>
      <c r="F70" s="19"/>
      <c r="G70" s="18"/>
      <c r="H70" s="4"/>
      <c r="I70" s="19"/>
      <c r="J70" s="18"/>
      <c r="K70" s="4"/>
      <c r="L70" s="19"/>
      <c r="M70" s="18"/>
      <c r="N70" s="4"/>
      <c r="O70" s="19"/>
      <c r="P70" s="6">
        <v>862</v>
      </c>
      <c r="Q70" s="55">
        <f>P70*2.3</f>
        <v>1982.6</v>
      </c>
      <c r="R70" s="36">
        <f>SUM(P70:Q70)</f>
        <v>2844.6</v>
      </c>
      <c r="S70" s="18"/>
      <c r="T70" s="4"/>
      <c r="U70" s="19"/>
      <c r="V70" s="18"/>
      <c r="W70" s="4"/>
      <c r="X70" s="19"/>
      <c r="Y70" s="6">
        <v>6</v>
      </c>
      <c r="Z70" s="2">
        <v>1</v>
      </c>
      <c r="AA70" s="36">
        <f>SUM(Y70:Z70)</f>
        <v>7</v>
      </c>
      <c r="AB70" s="9"/>
    </row>
    <row r="71" spans="1:28" x14ac:dyDescent="0.2">
      <c r="A71" s="88"/>
      <c r="B71" s="62"/>
      <c r="C71" s="15" t="s">
        <v>4</v>
      </c>
      <c r="D71" s="18"/>
      <c r="E71" s="4"/>
      <c r="F71" s="19"/>
      <c r="G71" s="18"/>
      <c r="H71" s="4"/>
      <c r="I71" s="19"/>
      <c r="J71" s="18"/>
      <c r="K71" s="4"/>
      <c r="L71" s="19"/>
      <c r="M71" s="18"/>
      <c r="N71" s="4"/>
      <c r="O71" s="19"/>
      <c r="P71" s="6">
        <f>P70/2</f>
        <v>431</v>
      </c>
      <c r="Q71" s="55">
        <f>P70*1.1</f>
        <v>948.2</v>
      </c>
      <c r="R71" s="36">
        <f>SUM(P71:Q71)</f>
        <v>1379.2</v>
      </c>
      <c r="S71" s="18"/>
      <c r="T71" s="4"/>
      <c r="U71" s="19"/>
      <c r="V71" s="18"/>
      <c r="W71" s="4"/>
      <c r="X71" s="19"/>
      <c r="Y71" s="6">
        <v>2</v>
      </c>
      <c r="Z71" s="2">
        <v>1</v>
      </c>
      <c r="AA71" s="36">
        <f>SUM(Y71:Z71)</f>
        <v>3</v>
      </c>
      <c r="AB71" s="9"/>
    </row>
    <row r="72" spans="1:28" x14ac:dyDescent="0.2">
      <c r="A72" s="88"/>
      <c r="B72" s="62"/>
      <c r="C72" s="15" t="s">
        <v>19</v>
      </c>
      <c r="D72" s="18"/>
      <c r="E72" s="4"/>
      <c r="F72" s="19"/>
      <c r="G72" s="18"/>
      <c r="H72" s="4"/>
      <c r="I72" s="19"/>
      <c r="J72" s="18"/>
      <c r="K72" s="4"/>
      <c r="L72" s="19"/>
      <c r="M72" s="18"/>
      <c r="N72" s="4"/>
      <c r="O72" s="19"/>
      <c r="P72" s="6">
        <f>P70*0.4</f>
        <v>344.8</v>
      </c>
      <c r="Q72" s="55">
        <f>P70*2/3</f>
        <v>574.66666666666663</v>
      </c>
      <c r="R72" s="36">
        <f>SUM(P72:Q72)</f>
        <v>919.4666666666667</v>
      </c>
      <c r="S72" s="18"/>
      <c r="T72" s="4"/>
      <c r="U72" s="19"/>
      <c r="V72" s="18"/>
      <c r="W72" s="4"/>
      <c r="X72" s="19"/>
      <c r="Y72" s="6">
        <v>2</v>
      </c>
      <c r="Z72" s="2">
        <v>1</v>
      </c>
      <c r="AA72" s="36">
        <f>SUM(Y72:Z72)</f>
        <v>3</v>
      </c>
      <c r="AB72" s="9"/>
    </row>
    <row r="73" spans="1:28" x14ac:dyDescent="0.2">
      <c r="A73" s="88"/>
      <c r="B73" s="63"/>
      <c r="C73" s="16" t="s">
        <v>9</v>
      </c>
      <c r="D73" s="18"/>
      <c r="E73" s="4"/>
      <c r="F73" s="19"/>
      <c r="G73" s="18"/>
      <c r="H73" s="4"/>
      <c r="I73" s="19"/>
      <c r="J73" s="18"/>
      <c r="K73" s="4"/>
      <c r="L73" s="19"/>
      <c r="M73" s="18"/>
      <c r="N73" s="4"/>
      <c r="O73" s="19"/>
      <c r="P73" s="18"/>
      <c r="Q73" s="4"/>
      <c r="R73" s="19"/>
      <c r="S73" s="18"/>
      <c r="T73" s="4"/>
      <c r="U73" s="19"/>
      <c r="V73" s="18"/>
      <c r="W73" s="4"/>
      <c r="X73" s="19"/>
      <c r="Y73" s="18"/>
      <c r="Z73" s="4"/>
      <c r="AA73" s="19"/>
      <c r="AB73" s="9"/>
    </row>
    <row r="74" spans="1:28" x14ac:dyDescent="0.2">
      <c r="A74" s="88"/>
      <c r="B74" s="64">
        <v>41426</v>
      </c>
      <c r="C74" s="15" t="s">
        <v>3</v>
      </c>
      <c r="D74" s="18"/>
      <c r="E74" s="4"/>
      <c r="F74" s="19"/>
      <c r="G74" s="18"/>
      <c r="H74" s="4"/>
      <c r="I74" s="19"/>
      <c r="J74" s="18"/>
      <c r="K74" s="4"/>
      <c r="L74" s="19"/>
      <c r="M74" s="18"/>
      <c r="N74" s="4"/>
      <c r="O74" s="19"/>
      <c r="P74" s="6">
        <v>870</v>
      </c>
      <c r="Q74" s="55">
        <f>P74*2.3</f>
        <v>2000.9999999999998</v>
      </c>
      <c r="R74" s="36">
        <f>SUM(P74:Q74)</f>
        <v>2871</v>
      </c>
      <c r="S74" s="18"/>
      <c r="T74" s="4"/>
      <c r="U74" s="19"/>
      <c r="V74" s="18"/>
      <c r="W74" s="4"/>
      <c r="X74" s="19"/>
      <c r="Y74" s="6">
        <v>5</v>
      </c>
      <c r="Z74" s="2">
        <v>2</v>
      </c>
      <c r="AA74" s="36">
        <f>SUM(Y74:Z74)</f>
        <v>7</v>
      </c>
      <c r="AB74" s="9"/>
    </row>
    <row r="75" spans="1:28" x14ac:dyDescent="0.2">
      <c r="A75" s="88"/>
      <c r="B75" s="65"/>
      <c r="C75" s="15" t="s">
        <v>4</v>
      </c>
      <c r="D75" s="18"/>
      <c r="E75" s="4"/>
      <c r="F75" s="19"/>
      <c r="G75" s="18"/>
      <c r="H75" s="4"/>
      <c r="I75" s="19"/>
      <c r="J75" s="18"/>
      <c r="K75" s="4"/>
      <c r="L75" s="19"/>
      <c r="M75" s="18"/>
      <c r="N75" s="4"/>
      <c r="O75" s="19"/>
      <c r="P75" s="6">
        <f>P74/2</f>
        <v>435</v>
      </c>
      <c r="Q75" s="55">
        <f>P74*1.1</f>
        <v>957.00000000000011</v>
      </c>
      <c r="R75" s="36">
        <f>SUM(P75:Q75)</f>
        <v>1392</v>
      </c>
      <c r="S75" s="18"/>
      <c r="T75" s="4"/>
      <c r="U75" s="19"/>
      <c r="V75" s="18"/>
      <c r="W75" s="4"/>
      <c r="X75" s="19"/>
      <c r="Y75" s="6">
        <v>1</v>
      </c>
      <c r="Z75" s="2">
        <v>1</v>
      </c>
      <c r="AA75" s="36">
        <f>SUM(Y75:Z75)</f>
        <v>2</v>
      </c>
      <c r="AB75" s="9"/>
    </row>
    <row r="76" spans="1:28" x14ac:dyDescent="0.2">
      <c r="A76" s="88"/>
      <c r="B76" s="65"/>
      <c r="C76" s="15" t="s">
        <v>19</v>
      </c>
      <c r="D76" s="18"/>
      <c r="E76" s="4"/>
      <c r="F76" s="19"/>
      <c r="G76" s="18"/>
      <c r="H76" s="4"/>
      <c r="I76" s="19"/>
      <c r="J76" s="18"/>
      <c r="K76" s="4"/>
      <c r="L76" s="19"/>
      <c r="M76" s="18"/>
      <c r="N76" s="4"/>
      <c r="O76" s="19"/>
      <c r="P76" s="6">
        <f>P74*0.4</f>
        <v>348</v>
      </c>
      <c r="Q76" s="55">
        <f>P74*2/3</f>
        <v>580</v>
      </c>
      <c r="R76" s="36">
        <f>SUM(P76:Q76)</f>
        <v>928</v>
      </c>
      <c r="S76" s="18"/>
      <c r="T76" s="4"/>
      <c r="U76" s="19"/>
      <c r="V76" s="18"/>
      <c r="W76" s="4"/>
      <c r="X76" s="19"/>
      <c r="Y76" s="6">
        <v>1</v>
      </c>
      <c r="Z76" s="2">
        <v>0</v>
      </c>
      <c r="AA76" s="36">
        <f>SUM(Y76:Z76)</f>
        <v>1</v>
      </c>
      <c r="AB76" s="9"/>
    </row>
    <row r="77" spans="1:28" x14ac:dyDescent="0.2">
      <c r="A77" s="88"/>
      <c r="B77" s="66"/>
      <c r="C77" s="16" t="s">
        <v>9</v>
      </c>
      <c r="D77" s="18"/>
      <c r="E77" s="4"/>
      <c r="F77" s="19"/>
      <c r="G77" s="18"/>
      <c r="H77" s="4"/>
      <c r="I77" s="19"/>
      <c r="J77" s="18"/>
      <c r="K77" s="4"/>
      <c r="L77" s="19"/>
      <c r="M77" s="18"/>
      <c r="N77" s="4"/>
      <c r="O77" s="19"/>
      <c r="P77" s="18"/>
      <c r="Q77" s="4"/>
      <c r="R77" s="19"/>
      <c r="S77" s="18"/>
      <c r="T77" s="4"/>
      <c r="U77" s="19"/>
      <c r="V77" s="18"/>
      <c r="W77" s="4"/>
      <c r="X77" s="19"/>
      <c r="Y77" s="18"/>
      <c r="Z77" s="4"/>
      <c r="AA77" s="19"/>
      <c r="AB77" s="9"/>
    </row>
    <row r="78" spans="1:28" x14ac:dyDescent="0.2">
      <c r="A78" s="88"/>
      <c r="B78" s="61">
        <v>41456</v>
      </c>
      <c r="C78" s="15" t="s">
        <v>3</v>
      </c>
      <c r="D78" s="18"/>
      <c r="E78" s="4"/>
      <c r="F78" s="19"/>
      <c r="G78" s="18"/>
      <c r="H78" s="4"/>
      <c r="I78" s="19"/>
      <c r="J78" s="18"/>
      <c r="K78" s="4"/>
      <c r="L78" s="19"/>
      <c r="M78" s="18"/>
      <c r="N78" s="4"/>
      <c r="O78" s="19"/>
      <c r="P78" s="18"/>
      <c r="Q78" s="4"/>
      <c r="R78" s="19"/>
      <c r="S78" s="18"/>
      <c r="T78" s="4"/>
      <c r="U78" s="19"/>
      <c r="V78" s="18"/>
      <c r="W78" s="4"/>
      <c r="X78" s="19"/>
      <c r="Y78" s="6">
        <v>10</v>
      </c>
      <c r="Z78" s="57">
        <v>4</v>
      </c>
      <c r="AA78" s="36">
        <f>SUM(Y78:Z78)</f>
        <v>14</v>
      </c>
      <c r="AB78" s="9"/>
    </row>
    <row r="79" spans="1:28" x14ac:dyDescent="0.2">
      <c r="A79" s="88"/>
      <c r="B79" s="62"/>
      <c r="C79" s="15" t="s">
        <v>4</v>
      </c>
      <c r="D79" s="18"/>
      <c r="E79" s="4"/>
      <c r="F79" s="19"/>
      <c r="G79" s="18"/>
      <c r="H79" s="4"/>
      <c r="I79" s="19"/>
      <c r="J79" s="18"/>
      <c r="K79" s="4"/>
      <c r="L79" s="19"/>
      <c r="M79" s="18"/>
      <c r="N79" s="4"/>
      <c r="O79" s="19"/>
      <c r="P79" s="18"/>
      <c r="Q79" s="4"/>
      <c r="R79" s="19"/>
      <c r="S79" s="18"/>
      <c r="T79" s="4"/>
      <c r="U79" s="19"/>
      <c r="V79" s="18"/>
      <c r="W79" s="4"/>
      <c r="X79" s="19"/>
      <c r="Y79" s="6">
        <v>5</v>
      </c>
      <c r="Z79" s="57">
        <v>4</v>
      </c>
      <c r="AA79" s="36">
        <f>SUM(Y79:Z79)</f>
        <v>9</v>
      </c>
      <c r="AB79" s="9"/>
    </row>
    <row r="80" spans="1:28" x14ac:dyDescent="0.2">
      <c r="A80" s="88"/>
      <c r="B80" s="62"/>
      <c r="C80" s="15" t="s">
        <v>19</v>
      </c>
      <c r="D80" s="18"/>
      <c r="E80" s="4"/>
      <c r="F80" s="19"/>
      <c r="G80" s="18"/>
      <c r="H80" s="4"/>
      <c r="I80" s="19"/>
      <c r="J80" s="18"/>
      <c r="K80" s="4"/>
      <c r="L80" s="19"/>
      <c r="M80" s="18"/>
      <c r="N80" s="4"/>
      <c r="O80" s="19"/>
      <c r="P80" s="18"/>
      <c r="Q80" s="4"/>
      <c r="R80" s="19"/>
      <c r="S80" s="18"/>
      <c r="T80" s="4"/>
      <c r="U80" s="19"/>
      <c r="V80" s="18"/>
      <c r="W80" s="4"/>
      <c r="X80" s="19"/>
      <c r="Y80" s="6">
        <v>6</v>
      </c>
      <c r="Z80" s="57">
        <v>3</v>
      </c>
      <c r="AA80" s="36">
        <f>SUM(Y80:Z80)</f>
        <v>9</v>
      </c>
      <c r="AB80" s="9"/>
    </row>
    <row r="81" spans="1:28" x14ac:dyDescent="0.2">
      <c r="A81" s="88"/>
      <c r="B81" s="63"/>
      <c r="C81" s="16" t="s">
        <v>9</v>
      </c>
      <c r="D81" s="18"/>
      <c r="E81" s="4"/>
      <c r="F81" s="19"/>
      <c r="G81" s="18"/>
      <c r="H81" s="4"/>
      <c r="I81" s="19"/>
      <c r="J81" s="18"/>
      <c r="K81" s="4"/>
      <c r="L81" s="19"/>
      <c r="M81" s="18"/>
      <c r="N81" s="4"/>
      <c r="O81" s="19"/>
      <c r="P81" s="18"/>
      <c r="Q81" s="4"/>
      <c r="R81" s="19"/>
      <c r="S81" s="18"/>
      <c r="T81" s="4"/>
      <c r="U81" s="19"/>
      <c r="V81" s="18"/>
      <c r="W81" s="4"/>
      <c r="X81" s="19"/>
      <c r="Y81" s="6"/>
      <c r="Z81" s="57"/>
      <c r="AA81" s="19"/>
      <c r="AB81" s="9"/>
    </row>
    <row r="82" spans="1:28" x14ac:dyDescent="0.2">
      <c r="A82" s="88"/>
      <c r="B82" s="64">
        <v>41487</v>
      </c>
      <c r="C82" s="15" t="s">
        <v>3</v>
      </c>
      <c r="D82" s="18"/>
      <c r="E82" s="4"/>
      <c r="F82" s="19"/>
      <c r="G82" s="18"/>
      <c r="H82" s="4"/>
      <c r="I82" s="19"/>
      <c r="J82" s="18"/>
      <c r="K82" s="4"/>
      <c r="L82" s="19"/>
      <c r="M82" s="18"/>
      <c r="N82" s="4"/>
      <c r="O82" s="19"/>
      <c r="P82" s="18"/>
      <c r="Q82" s="4"/>
      <c r="R82" s="19"/>
      <c r="S82" s="18"/>
      <c r="T82" s="4"/>
      <c r="U82" s="19"/>
      <c r="V82" s="18"/>
      <c r="W82" s="4"/>
      <c r="X82" s="19"/>
      <c r="Y82" s="6"/>
      <c r="Z82" s="57"/>
      <c r="AA82" s="36">
        <f>SUM(Y82:Z82)</f>
        <v>0</v>
      </c>
      <c r="AB82" s="9"/>
    </row>
    <row r="83" spans="1:28" x14ac:dyDescent="0.2">
      <c r="A83" s="88"/>
      <c r="B83" s="65"/>
      <c r="C83" s="15" t="s">
        <v>4</v>
      </c>
      <c r="D83" s="18"/>
      <c r="E83" s="4"/>
      <c r="F83" s="19"/>
      <c r="G83" s="18"/>
      <c r="H83" s="4"/>
      <c r="I83" s="19"/>
      <c r="J83" s="18"/>
      <c r="K83" s="4"/>
      <c r="L83" s="19"/>
      <c r="M83" s="18"/>
      <c r="N83" s="4"/>
      <c r="O83" s="19"/>
      <c r="P83" s="18"/>
      <c r="Q83" s="4"/>
      <c r="R83" s="19"/>
      <c r="S83" s="18"/>
      <c r="T83" s="4"/>
      <c r="U83" s="19"/>
      <c r="V83" s="18"/>
      <c r="W83" s="4"/>
      <c r="X83" s="19"/>
      <c r="Y83" s="6"/>
      <c r="Z83" s="57"/>
      <c r="AA83" s="36">
        <f>SUM(Y83:Z83)</f>
        <v>0</v>
      </c>
      <c r="AB83" s="9"/>
    </row>
    <row r="84" spans="1:28" x14ac:dyDescent="0.2">
      <c r="A84" s="88"/>
      <c r="B84" s="65"/>
      <c r="C84" s="15" t="s">
        <v>19</v>
      </c>
      <c r="D84" s="18"/>
      <c r="E84" s="4"/>
      <c r="F84" s="19"/>
      <c r="G84" s="18"/>
      <c r="H84" s="4"/>
      <c r="I84" s="19"/>
      <c r="J84" s="18"/>
      <c r="K84" s="4"/>
      <c r="L84" s="19"/>
      <c r="M84" s="18"/>
      <c r="N84" s="4"/>
      <c r="O84" s="19"/>
      <c r="P84" s="18"/>
      <c r="Q84" s="4"/>
      <c r="R84" s="19"/>
      <c r="S84" s="18"/>
      <c r="T84" s="4"/>
      <c r="U84" s="19"/>
      <c r="V84" s="18"/>
      <c r="W84" s="4"/>
      <c r="X84" s="19"/>
      <c r="Y84" s="6"/>
      <c r="Z84" s="57"/>
      <c r="AA84" s="36">
        <f>SUM(Y84:Z84)</f>
        <v>0</v>
      </c>
      <c r="AB84" s="9"/>
    </row>
    <row r="85" spans="1:28" x14ac:dyDescent="0.2">
      <c r="A85" s="88"/>
      <c r="B85" s="66"/>
      <c r="C85" s="16" t="s">
        <v>9</v>
      </c>
      <c r="D85" s="18"/>
      <c r="E85" s="4"/>
      <c r="F85" s="19"/>
      <c r="G85" s="18"/>
      <c r="H85" s="4"/>
      <c r="I85" s="19"/>
      <c r="J85" s="18"/>
      <c r="K85" s="4"/>
      <c r="L85" s="19"/>
      <c r="M85" s="18"/>
      <c r="N85" s="4"/>
      <c r="O85" s="19"/>
      <c r="P85" s="18"/>
      <c r="Q85" s="4"/>
      <c r="R85" s="19"/>
      <c r="S85" s="18"/>
      <c r="T85" s="4"/>
      <c r="U85" s="19"/>
      <c r="V85" s="18"/>
      <c r="W85" s="4"/>
      <c r="X85" s="19"/>
      <c r="Y85" s="6"/>
      <c r="Z85" s="57"/>
      <c r="AA85" s="19"/>
      <c r="AB85" s="9"/>
    </row>
    <row r="86" spans="1:28" x14ac:dyDescent="0.2">
      <c r="A86" s="88"/>
      <c r="B86" s="61">
        <v>41518</v>
      </c>
      <c r="C86" s="15" t="s">
        <v>3</v>
      </c>
      <c r="D86" s="18"/>
      <c r="E86" s="4"/>
      <c r="F86" s="19"/>
      <c r="G86" s="18"/>
      <c r="H86" s="4"/>
      <c r="I86" s="19"/>
      <c r="J86" s="18"/>
      <c r="K86" s="4"/>
      <c r="L86" s="19"/>
      <c r="M86" s="18"/>
      <c r="N86" s="4"/>
      <c r="O86" s="19"/>
      <c r="P86" s="18"/>
      <c r="Q86" s="4"/>
      <c r="R86" s="19"/>
      <c r="S86" s="18"/>
      <c r="T86" s="4"/>
      <c r="U86" s="19"/>
      <c r="V86" s="18"/>
      <c r="W86" s="4"/>
      <c r="X86" s="19"/>
      <c r="Y86" s="6"/>
      <c r="Z86" s="57"/>
      <c r="AA86" s="36">
        <f>SUM(Y86:Z86)</f>
        <v>0</v>
      </c>
      <c r="AB86" s="9"/>
    </row>
    <row r="87" spans="1:28" x14ac:dyDescent="0.2">
      <c r="A87" s="88"/>
      <c r="B87" s="62"/>
      <c r="C87" s="15" t="s">
        <v>4</v>
      </c>
      <c r="D87" s="18"/>
      <c r="E87" s="4"/>
      <c r="F87" s="19"/>
      <c r="G87" s="18"/>
      <c r="H87" s="4"/>
      <c r="I87" s="19"/>
      <c r="J87" s="18"/>
      <c r="K87" s="4"/>
      <c r="L87" s="19"/>
      <c r="M87" s="18"/>
      <c r="N87" s="4"/>
      <c r="O87" s="19"/>
      <c r="P87" s="18"/>
      <c r="Q87" s="4"/>
      <c r="R87" s="19"/>
      <c r="S87" s="18"/>
      <c r="T87" s="4"/>
      <c r="U87" s="19"/>
      <c r="V87" s="18"/>
      <c r="W87" s="4"/>
      <c r="X87" s="19"/>
      <c r="Y87" s="6"/>
      <c r="Z87" s="57"/>
      <c r="AA87" s="36">
        <f>SUM(Y87:Z87)</f>
        <v>0</v>
      </c>
      <c r="AB87" s="9"/>
    </row>
    <row r="88" spans="1:28" x14ac:dyDescent="0.2">
      <c r="A88" s="88"/>
      <c r="B88" s="62"/>
      <c r="C88" s="15" t="s">
        <v>19</v>
      </c>
      <c r="D88" s="18"/>
      <c r="E88" s="4"/>
      <c r="F88" s="19"/>
      <c r="G88" s="18"/>
      <c r="H88" s="4"/>
      <c r="I88" s="19"/>
      <c r="J88" s="18"/>
      <c r="K88" s="4"/>
      <c r="L88" s="19"/>
      <c r="M88" s="18"/>
      <c r="N88" s="4"/>
      <c r="O88" s="19"/>
      <c r="P88" s="18"/>
      <c r="Q88" s="4"/>
      <c r="R88" s="19"/>
      <c r="S88" s="18"/>
      <c r="T88" s="4"/>
      <c r="U88" s="19"/>
      <c r="V88" s="18"/>
      <c r="W88" s="4"/>
      <c r="X88" s="19"/>
      <c r="Y88" s="6"/>
      <c r="Z88" s="57"/>
      <c r="AA88" s="36">
        <f>SUM(Y88:Z88)</f>
        <v>0</v>
      </c>
      <c r="AB88" s="9"/>
    </row>
    <row r="89" spans="1:28" x14ac:dyDescent="0.2">
      <c r="A89" s="88"/>
      <c r="B89" s="63"/>
      <c r="C89" s="16" t="s">
        <v>9</v>
      </c>
      <c r="D89" s="18"/>
      <c r="E89" s="4"/>
      <c r="F89" s="19"/>
      <c r="G89" s="18"/>
      <c r="H89" s="4"/>
      <c r="I89" s="19"/>
      <c r="J89" s="18"/>
      <c r="K89" s="4"/>
      <c r="L89" s="19"/>
      <c r="M89" s="18"/>
      <c r="N89" s="4"/>
      <c r="O89" s="19"/>
      <c r="P89" s="18"/>
      <c r="Q89" s="4"/>
      <c r="R89" s="19"/>
      <c r="S89" s="18"/>
      <c r="T89" s="4"/>
      <c r="U89" s="19"/>
      <c r="V89" s="18"/>
      <c r="W89" s="4"/>
      <c r="X89" s="19"/>
      <c r="Y89" s="6"/>
      <c r="Z89" s="57"/>
      <c r="AA89" s="19"/>
      <c r="AB89" s="9"/>
    </row>
    <row r="90" spans="1:28" x14ac:dyDescent="0.2">
      <c r="A90" s="88"/>
      <c r="B90" s="65">
        <v>41548</v>
      </c>
      <c r="C90" s="15" t="s">
        <v>3</v>
      </c>
      <c r="D90" s="18"/>
      <c r="E90" s="4"/>
      <c r="F90" s="19"/>
      <c r="G90" s="18"/>
      <c r="H90" s="4"/>
      <c r="I90" s="19"/>
      <c r="J90" s="18"/>
      <c r="K90" s="4"/>
      <c r="L90" s="19"/>
      <c r="M90" s="18"/>
      <c r="N90" s="4"/>
      <c r="O90" s="19"/>
      <c r="P90" s="18"/>
      <c r="Q90" s="4"/>
      <c r="R90" s="19"/>
      <c r="S90" s="18"/>
      <c r="T90" s="4"/>
      <c r="U90" s="19"/>
      <c r="V90" s="18"/>
      <c r="W90" s="4"/>
      <c r="X90" s="19"/>
      <c r="Y90" s="6"/>
      <c r="Z90" s="57"/>
      <c r="AA90" s="36">
        <f>SUM(Y90:Z90)</f>
        <v>0</v>
      </c>
      <c r="AB90" s="9"/>
    </row>
    <row r="91" spans="1:28" x14ac:dyDescent="0.2">
      <c r="A91" s="88"/>
      <c r="B91" s="65"/>
      <c r="C91" s="15" t="s">
        <v>4</v>
      </c>
      <c r="D91" s="18"/>
      <c r="E91" s="4"/>
      <c r="F91" s="19"/>
      <c r="G91" s="18"/>
      <c r="H91" s="4"/>
      <c r="I91" s="19"/>
      <c r="J91" s="18"/>
      <c r="K91" s="4"/>
      <c r="L91" s="19"/>
      <c r="M91" s="18"/>
      <c r="N91" s="4"/>
      <c r="O91" s="19"/>
      <c r="P91" s="18"/>
      <c r="Q91" s="4"/>
      <c r="R91" s="19"/>
      <c r="S91" s="18"/>
      <c r="T91" s="4"/>
      <c r="U91" s="19"/>
      <c r="V91" s="18"/>
      <c r="W91" s="4"/>
      <c r="X91" s="19"/>
      <c r="Y91" s="6"/>
      <c r="Z91" s="57"/>
      <c r="AA91" s="36">
        <f>SUM(Y91:Z91)</f>
        <v>0</v>
      </c>
      <c r="AB91" s="9"/>
    </row>
    <row r="92" spans="1:28" x14ac:dyDescent="0.2">
      <c r="A92" s="88"/>
      <c r="B92" s="65"/>
      <c r="C92" s="15" t="s">
        <v>19</v>
      </c>
      <c r="D92" s="18"/>
      <c r="E92" s="4"/>
      <c r="F92" s="19"/>
      <c r="G92" s="18"/>
      <c r="H92" s="4"/>
      <c r="I92" s="19"/>
      <c r="J92" s="18"/>
      <c r="K92" s="4"/>
      <c r="L92" s="19"/>
      <c r="M92" s="18"/>
      <c r="N92" s="4"/>
      <c r="O92" s="19"/>
      <c r="P92" s="18"/>
      <c r="Q92" s="4"/>
      <c r="R92" s="19"/>
      <c r="S92" s="18"/>
      <c r="T92" s="4"/>
      <c r="U92" s="19"/>
      <c r="V92" s="18"/>
      <c r="W92" s="4"/>
      <c r="X92" s="19"/>
      <c r="Y92" s="6"/>
      <c r="Z92" s="57"/>
      <c r="AA92" s="36">
        <f>SUM(Y92:Z92)</f>
        <v>0</v>
      </c>
      <c r="AB92" s="9"/>
    </row>
    <row r="93" spans="1:28" x14ac:dyDescent="0.2">
      <c r="A93" s="88"/>
      <c r="B93" s="66"/>
      <c r="C93" s="16" t="s">
        <v>9</v>
      </c>
      <c r="D93" s="18"/>
      <c r="E93" s="4"/>
      <c r="F93" s="19"/>
      <c r="G93" s="18"/>
      <c r="H93" s="4"/>
      <c r="I93" s="19"/>
      <c r="J93" s="18"/>
      <c r="K93" s="4"/>
      <c r="L93" s="19"/>
      <c r="M93" s="18"/>
      <c r="N93" s="4"/>
      <c r="O93" s="19"/>
      <c r="P93" s="18"/>
      <c r="Q93" s="4"/>
      <c r="R93" s="19"/>
      <c r="S93" s="18"/>
      <c r="T93" s="4"/>
      <c r="U93" s="19"/>
      <c r="V93" s="18"/>
      <c r="W93" s="4"/>
      <c r="X93" s="19"/>
      <c r="Y93" s="6"/>
      <c r="Z93" s="57"/>
      <c r="AA93" s="19"/>
      <c r="AB93" s="9"/>
    </row>
    <row r="94" spans="1:28" x14ac:dyDescent="0.2">
      <c r="A94" s="88"/>
      <c r="B94" s="61">
        <v>41579</v>
      </c>
      <c r="C94" s="15" t="s">
        <v>3</v>
      </c>
      <c r="D94" s="18"/>
      <c r="E94" s="4"/>
      <c r="F94" s="19"/>
      <c r="G94" s="18"/>
      <c r="H94" s="4"/>
      <c r="I94" s="19"/>
      <c r="J94" s="18"/>
      <c r="K94" s="4"/>
      <c r="L94" s="19"/>
      <c r="M94" s="18"/>
      <c r="N94" s="4"/>
      <c r="O94" s="19"/>
      <c r="P94" s="18"/>
      <c r="Q94" s="4"/>
      <c r="R94" s="19"/>
      <c r="S94" s="18"/>
      <c r="T94" s="4"/>
      <c r="U94" s="19"/>
      <c r="V94" s="18"/>
      <c r="W94" s="4"/>
      <c r="X94" s="19"/>
      <c r="Y94" s="6"/>
      <c r="Z94" s="57"/>
      <c r="AA94" s="36">
        <f>SUM(Y94:Z94)</f>
        <v>0</v>
      </c>
      <c r="AB94" s="9"/>
    </row>
    <row r="95" spans="1:28" x14ac:dyDescent="0.2">
      <c r="A95" s="88"/>
      <c r="B95" s="62"/>
      <c r="C95" s="15" t="s">
        <v>4</v>
      </c>
      <c r="D95" s="18"/>
      <c r="E95" s="4"/>
      <c r="F95" s="19"/>
      <c r="G95" s="18"/>
      <c r="H95" s="4"/>
      <c r="I95" s="19"/>
      <c r="J95" s="18"/>
      <c r="K95" s="4"/>
      <c r="L95" s="19"/>
      <c r="M95" s="18"/>
      <c r="N95" s="4"/>
      <c r="O95" s="19"/>
      <c r="P95" s="18"/>
      <c r="Q95" s="4"/>
      <c r="R95" s="19"/>
      <c r="S95" s="18"/>
      <c r="T95" s="4"/>
      <c r="U95" s="19"/>
      <c r="V95" s="18"/>
      <c r="W95" s="4"/>
      <c r="X95" s="19"/>
      <c r="Y95" s="6"/>
      <c r="Z95" s="57"/>
      <c r="AA95" s="36">
        <f>SUM(Y95:Z95)</f>
        <v>0</v>
      </c>
      <c r="AB95" s="9"/>
    </row>
    <row r="96" spans="1:28" x14ac:dyDescent="0.2">
      <c r="A96" s="88"/>
      <c r="B96" s="62"/>
      <c r="C96" s="15" t="s">
        <v>19</v>
      </c>
      <c r="D96" s="18"/>
      <c r="E96" s="4"/>
      <c r="F96" s="19"/>
      <c r="G96" s="18"/>
      <c r="H96" s="4"/>
      <c r="I96" s="19"/>
      <c r="J96" s="18"/>
      <c r="K96" s="4"/>
      <c r="L96" s="19"/>
      <c r="M96" s="18"/>
      <c r="N96" s="4"/>
      <c r="O96" s="19"/>
      <c r="P96" s="18"/>
      <c r="Q96" s="4"/>
      <c r="R96" s="19"/>
      <c r="S96" s="18"/>
      <c r="T96" s="4"/>
      <c r="U96" s="19"/>
      <c r="V96" s="18"/>
      <c r="W96" s="4"/>
      <c r="X96" s="19"/>
      <c r="Y96" s="6"/>
      <c r="Z96" s="57"/>
      <c r="AA96" s="36">
        <f>SUM(Y96:Z96)</f>
        <v>0</v>
      </c>
      <c r="AB96" s="9"/>
    </row>
    <row r="97" spans="1:28" x14ac:dyDescent="0.2">
      <c r="A97" s="88"/>
      <c r="B97" s="63"/>
      <c r="C97" s="16" t="s">
        <v>9</v>
      </c>
      <c r="D97" s="18"/>
      <c r="E97" s="4"/>
      <c r="F97" s="19"/>
      <c r="G97" s="18"/>
      <c r="H97" s="4"/>
      <c r="I97" s="19"/>
      <c r="J97" s="18"/>
      <c r="K97" s="4"/>
      <c r="L97" s="19"/>
      <c r="M97" s="18"/>
      <c r="N97" s="4"/>
      <c r="O97" s="19"/>
      <c r="P97" s="18"/>
      <c r="Q97" s="4"/>
      <c r="R97" s="19"/>
      <c r="S97" s="18"/>
      <c r="T97" s="4"/>
      <c r="U97" s="19"/>
      <c r="V97" s="18"/>
      <c r="W97" s="4"/>
      <c r="X97" s="19"/>
      <c r="Y97" s="6"/>
      <c r="Z97" s="57"/>
      <c r="AA97" s="19"/>
      <c r="AB97" s="9"/>
    </row>
    <row r="98" spans="1:28" x14ac:dyDescent="0.2">
      <c r="A98" s="88"/>
      <c r="B98" s="64">
        <v>41609</v>
      </c>
      <c r="C98" s="15" t="s">
        <v>3</v>
      </c>
      <c r="D98" s="18"/>
      <c r="E98" s="4"/>
      <c r="F98" s="19"/>
      <c r="G98" s="18"/>
      <c r="H98" s="4"/>
      <c r="I98" s="19"/>
      <c r="J98" s="18"/>
      <c r="K98" s="4"/>
      <c r="L98" s="19"/>
      <c r="M98" s="18"/>
      <c r="N98" s="4"/>
      <c r="O98" s="19"/>
      <c r="P98" s="18"/>
      <c r="Q98" s="4"/>
      <c r="R98" s="19"/>
      <c r="S98" s="18"/>
      <c r="T98" s="4"/>
      <c r="U98" s="19"/>
      <c r="V98" s="18"/>
      <c r="W98" s="4"/>
      <c r="X98" s="19"/>
      <c r="Y98" s="6"/>
      <c r="Z98" s="57"/>
      <c r="AA98" s="36">
        <f>SUM(Y98:Z98)</f>
        <v>0</v>
      </c>
      <c r="AB98" s="9"/>
    </row>
    <row r="99" spans="1:28" x14ac:dyDescent="0.2">
      <c r="A99" s="88"/>
      <c r="B99" s="65"/>
      <c r="C99" s="15" t="s">
        <v>4</v>
      </c>
      <c r="D99" s="18"/>
      <c r="E99" s="4"/>
      <c r="F99" s="19"/>
      <c r="G99" s="18"/>
      <c r="H99" s="4"/>
      <c r="I99" s="19"/>
      <c r="J99" s="18"/>
      <c r="K99" s="4"/>
      <c r="L99" s="19"/>
      <c r="M99" s="18"/>
      <c r="N99" s="4"/>
      <c r="O99" s="19"/>
      <c r="P99" s="18"/>
      <c r="Q99" s="4"/>
      <c r="R99" s="19"/>
      <c r="S99" s="18"/>
      <c r="T99" s="4"/>
      <c r="U99" s="19"/>
      <c r="V99" s="18"/>
      <c r="W99" s="4"/>
      <c r="X99" s="19"/>
      <c r="Y99" s="6"/>
      <c r="Z99" s="57"/>
      <c r="AA99" s="36">
        <f>SUM(Y99:Z99)</f>
        <v>0</v>
      </c>
      <c r="AB99" s="9"/>
    </row>
    <row r="100" spans="1:28" x14ac:dyDescent="0.2">
      <c r="A100" s="88"/>
      <c r="B100" s="65"/>
      <c r="C100" s="15" t="s">
        <v>19</v>
      </c>
      <c r="D100" s="18"/>
      <c r="E100" s="4"/>
      <c r="F100" s="19"/>
      <c r="G100" s="18"/>
      <c r="H100" s="4"/>
      <c r="I100" s="19"/>
      <c r="J100" s="18"/>
      <c r="K100" s="4"/>
      <c r="L100" s="19"/>
      <c r="M100" s="18"/>
      <c r="N100" s="4"/>
      <c r="O100" s="19"/>
      <c r="P100" s="18"/>
      <c r="Q100" s="4"/>
      <c r="R100" s="19"/>
      <c r="S100" s="18"/>
      <c r="T100" s="4"/>
      <c r="U100" s="19"/>
      <c r="V100" s="18"/>
      <c r="W100" s="4"/>
      <c r="X100" s="19"/>
      <c r="Y100" s="6"/>
      <c r="Z100" s="57"/>
      <c r="AA100" s="36">
        <f>SUM(Y100:Z100)</f>
        <v>0</v>
      </c>
      <c r="AB100" s="9"/>
    </row>
    <row r="101" spans="1:28" x14ac:dyDescent="0.2">
      <c r="A101" s="88"/>
      <c r="B101" s="66"/>
      <c r="C101" s="16" t="s">
        <v>9</v>
      </c>
      <c r="D101" s="18"/>
      <c r="E101" s="4"/>
      <c r="F101" s="19"/>
      <c r="G101" s="18"/>
      <c r="H101" s="4"/>
      <c r="I101" s="19"/>
      <c r="J101" s="18"/>
      <c r="K101" s="4"/>
      <c r="L101" s="19"/>
      <c r="M101" s="18"/>
      <c r="N101" s="4"/>
      <c r="O101" s="19"/>
      <c r="P101" s="18"/>
      <c r="Q101" s="4"/>
      <c r="R101" s="19"/>
      <c r="S101" s="18"/>
      <c r="T101" s="4"/>
      <c r="U101" s="19"/>
      <c r="V101" s="18"/>
      <c r="W101" s="4"/>
      <c r="X101" s="19"/>
      <c r="Y101" s="6"/>
      <c r="Z101" s="57"/>
      <c r="AA101" s="19"/>
      <c r="AB101" s="9"/>
    </row>
    <row r="102" spans="1:28" ht="13.5" thickBot="1" x14ac:dyDescent="0.25">
      <c r="A102" s="88"/>
      <c r="B102" s="10"/>
      <c r="C102" s="10"/>
      <c r="D102" s="47"/>
      <c r="E102" s="48"/>
      <c r="F102" s="49"/>
      <c r="G102" s="47"/>
      <c r="H102" s="48"/>
      <c r="I102" s="49"/>
      <c r="J102" s="47"/>
      <c r="K102" s="48"/>
      <c r="L102" s="49"/>
      <c r="M102" s="47"/>
      <c r="N102" s="23"/>
      <c r="O102" s="24"/>
      <c r="P102" s="22"/>
      <c r="Q102" s="23"/>
      <c r="R102" s="24"/>
      <c r="S102" s="22"/>
      <c r="T102" s="23"/>
      <c r="U102" s="24"/>
      <c r="V102" s="22"/>
      <c r="W102" s="23"/>
      <c r="X102" s="24"/>
      <c r="Y102" s="58"/>
      <c r="Z102" s="59"/>
      <c r="AA102" s="24"/>
      <c r="AB102" s="10"/>
    </row>
    <row r="103" spans="1:28" s="8" customFormat="1" ht="16.5" thickBot="1" x14ac:dyDescent="0.3">
      <c r="A103" s="50"/>
      <c r="B103" s="52"/>
      <c r="C103" s="43" t="s">
        <v>10</v>
      </c>
      <c r="D103" s="44"/>
      <c r="E103" s="45"/>
      <c r="F103" s="46"/>
      <c r="G103" s="44"/>
      <c r="H103" s="45"/>
      <c r="I103" s="46"/>
      <c r="J103" s="44"/>
      <c r="K103" s="45"/>
      <c r="L103" s="46"/>
      <c r="M103" s="20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60"/>
      <c r="Z103" s="60"/>
      <c r="AA103" s="21"/>
      <c r="AB103" s="25"/>
    </row>
    <row r="104" spans="1:28" s="5" customFormat="1" ht="13.5" thickBot="1" x14ac:dyDescent="0.25">
      <c r="A104" s="32"/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5"/>
    </row>
  </sheetData>
  <mergeCells count="38">
    <mergeCell ref="Y2:AA3"/>
    <mergeCell ref="A5:A102"/>
    <mergeCell ref="AB2:AB3"/>
    <mergeCell ref="B46:B49"/>
    <mergeCell ref="B70:B73"/>
    <mergeCell ref="B74:B77"/>
    <mergeCell ref="B78:B81"/>
    <mergeCell ref="B82:B85"/>
    <mergeCell ref="B14:B17"/>
    <mergeCell ref="B10:B13"/>
    <mergeCell ref="B6:B9"/>
    <mergeCell ref="B54:B57"/>
    <mergeCell ref="B58:B61"/>
    <mergeCell ref="B62:B65"/>
    <mergeCell ref="B50:B53"/>
    <mergeCell ref="B42:B45"/>
    <mergeCell ref="P2:R3"/>
    <mergeCell ref="S2:U3"/>
    <mergeCell ref="V2:X3"/>
    <mergeCell ref="A1:Q1"/>
    <mergeCell ref="A2:A4"/>
    <mergeCell ref="B2:B4"/>
    <mergeCell ref="C2:C4"/>
    <mergeCell ref="D2:F3"/>
    <mergeCell ref="B94:B97"/>
    <mergeCell ref="B98:B101"/>
    <mergeCell ref="G2:I3"/>
    <mergeCell ref="J2:L3"/>
    <mergeCell ref="M2:O3"/>
    <mergeCell ref="B26:B29"/>
    <mergeCell ref="B22:B25"/>
    <mergeCell ref="B18:B21"/>
    <mergeCell ref="B86:B89"/>
    <mergeCell ref="B90:B93"/>
    <mergeCell ref="B30:B33"/>
    <mergeCell ref="B66:B69"/>
    <mergeCell ref="B38:B41"/>
    <mergeCell ref="B34:B37"/>
  </mergeCells>
  <phoneticPr fontId="5" type="noConversion"/>
  <pageMargins left="0.28000000000000003" right="0.17" top="0.26" bottom="0.39" header="0.17" footer="0.39"/>
  <pageSetup scale="51" orientation="landscape" r:id="rId1"/>
  <headerFooter alignWithMargins="0">
    <oddFooter>&amp;C&amp;"Arial,Bold"&amp;12Areas shaded need dataverification the data is raw.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28"/>
  <sheetViews>
    <sheetView topLeftCell="A5" workbookViewId="0">
      <selection activeCell="M29" sqref="M29"/>
    </sheetView>
  </sheetViews>
  <sheetFormatPr defaultRowHeight="12.75" x14ac:dyDescent="0.2"/>
  <cols>
    <col min="2" max="2" width="2.7109375" customWidth="1"/>
    <col min="5" max="5" width="2.7109375" customWidth="1"/>
  </cols>
  <sheetData>
    <row r="1" spans="1:44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7"/>
      <c r="AR1" s="37"/>
    </row>
    <row r="2" spans="1:44" ht="15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7"/>
      <c r="AR2" s="37"/>
    </row>
    <row r="3" spans="1:44" ht="15.75" x14ac:dyDescent="0.25">
      <c r="A3" s="38"/>
      <c r="B3" s="38"/>
      <c r="C3" s="39" t="s">
        <v>23</v>
      </c>
      <c r="D3" s="39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7"/>
      <c r="AR3" s="37"/>
    </row>
    <row r="4" spans="1:44" ht="15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7"/>
      <c r="AR4" s="37"/>
    </row>
    <row r="5" spans="1:44" ht="15" x14ac:dyDescent="0.25">
      <c r="A5" s="38"/>
      <c r="B5" s="38"/>
      <c r="C5" s="38"/>
      <c r="D5" s="38"/>
      <c r="E5" s="38"/>
      <c r="F5" s="40" t="s">
        <v>21</v>
      </c>
      <c r="G5" s="40" t="s">
        <v>22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7"/>
      <c r="AR5" s="37"/>
    </row>
    <row r="6" spans="1:44" ht="15" x14ac:dyDescent="0.25">
      <c r="A6" s="38"/>
      <c r="B6" s="38"/>
      <c r="C6" s="96">
        <v>2012</v>
      </c>
      <c r="D6" s="41" t="s">
        <v>25</v>
      </c>
      <c r="E6" s="38"/>
      <c r="F6" s="42">
        <f>SUM('ADULTS '!P6:P8)+SUM('ADULTS '!S6:S8)</f>
        <v>1375.6</v>
      </c>
      <c r="G6" s="42">
        <f>SUM('ADULTS '!Q6:Q8)+SUM('ADULTS '!T6:T8)</f>
        <v>2944.2666666666664</v>
      </c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7"/>
      <c r="AR6" s="37"/>
    </row>
    <row r="7" spans="1:44" ht="15" x14ac:dyDescent="0.25">
      <c r="A7" s="38"/>
      <c r="B7" s="38"/>
      <c r="C7" s="38"/>
      <c r="D7" s="41" t="s">
        <v>26</v>
      </c>
      <c r="E7" s="38"/>
      <c r="F7" s="42">
        <f>SUM('ADULTS '!P10:P12)+SUM('ADULTS '!S10:S12)</f>
        <v>1387</v>
      </c>
      <c r="G7" s="42">
        <f>SUM('ADULTS '!Q10:Q12)+SUM('ADULTS '!T10:T12)</f>
        <v>2968.6666666666665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7"/>
      <c r="AR7" s="37"/>
    </row>
    <row r="8" spans="1:44" ht="15" x14ac:dyDescent="0.25">
      <c r="A8" s="38"/>
      <c r="B8" s="38"/>
      <c r="C8" s="38"/>
      <c r="D8" s="41" t="s">
        <v>27</v>
      </c>
      <c r="E8" s="38"/>
      <c r="F8" s="42">
        <f>SUM('ADULTS '!P14:P16)+SUM('ADULTS '!S14:S16)</f>
        <v>1406</v>
      </c>
      <c r="G8" s="42">
        <f>SUM('ADULTS '!Q14:Q16)+SUM('ADULTS '!T14:T16)</f>
        <v>3009.3333333333335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7"/>
      <c r="AR8" s="37"/>
    </row>
    <row r="9" spans="1:44" ht="15" x14ac:dyDescent="0.25">
      <c r="A9" s="38"/>
      <c r="B9" s="38"/>
      <c r="C9" s="38"/>
      <c r="D9" s="41" t="s">
        <v>28</v>
      </c>
      <c r="E9" s="38"/>
      <c r="F9" s="42">
        <f>SUM('ADULTS '!P18:P20)+SUM('ADULTS '!S18:S20)</f>
        <v>1428.8</v>
      </c>
      <c r="G9" s="42">
        <f>SUM('ADULTS '!Q18:Q20)+SUM('ADULTS '!T18:T20)</f>
        <v>3058.1333333333337</v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7"/>
      <c r="AR9" s="37"/>
    </row>
    <row r="10" spans="1:44" ht="15" x14ac:dyDescent="0.25">
      <c r="A10" s="38"/>
      <c r="B10" s="38"/>
      <c r="C10" s="38"/>
      <c r="D10" s="41" t="s">
        <v>29</v>
      </c>
      <c r="E10" s="38"/>
      <c r="F10" s="42">
        <f>SUM('ADULTS '!P22:P24)+SUM('ADULTS '!S22:S24)</f>
        <v>1463</v>
      </c>
      <c r="G10" s="42">
        <f>SUM('ADULTS '!Q22:Q24)+SUM('ADULTS '!T22:T24)</f>
        <v>3131.3333333333335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7"/>
      <c r="AR10" s="37"/>
    </row>
    <row r="11" spans="1:44" ht="15" x14ac:dyDescent="0.25">
      <c r="A11" s="38"/>
      <c r="B11" s="38"/>
      <c r="C11" s="38"/>
      <c r="D11" s="41" t="s">
        <v>30</v>
      </c>
      <c r="E11" s="38"/>
      <c r="F11" s="42">
        <f>SUM('ADULTS '!P26:P28)+SUM('ADULTS '!S26:S28)</f>
        <v>1506.7</v>
      </c>
      <c r="G11" s="42">
        <f>SUM('ADULTS '!Q26:Q28)+SUM('ADULTS '!T26:T28)</f>
        <v>3224.8666666666663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7"/>
      <c r="AR11" s="37"/>
    </row>
    <row r="12" spans="1:44" ht="15" x14ac:dyDescent="0.25">
      <c r="A12" s="38"/>
      <c r="B12" s="38"/>
      <c r="C12" s="38"/>
      <c r="D12" s="41" t="s">
        <v>31</v>
      </c>
      <c r="E12" s="38"/>
      <c r="F12" s="42">
        <f>SUM('ADULTS '!P30:P32)+SUM('ADULTS '!S30:S32)</f>
        <v>1491.5</v>
      </c>
      <c r="G12" s="42">
        <f>SUM('ADULTS '!Q30:Q32)+SUM('ADULTS '!T30:T32)</f>
        <v>3192.3333333333335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7"/>
      <c r="AR12" s="37"/>
    </row>
    <row r="13" spans="1:44" ht="15" x14ac:dyDescent="0.25">
      <c r="A13" s="38"/>
      <c r="B13" s="38"/>
      <c r="C13" s="38"/>
      <c r="D13" s="41" t="s">
        <v>32</v>
      </c>
      <c r="E13" s="38"/>
      <c r="F13" s="42">
        <f>SUM('ADULTS '!P34:P36)+SUM('ADULTS '!S34:S36)</f>
        <v>1493.4</v>
      </c>
      <c r="G13" s="42">
        <f>SUM('ADULTS '!Q34:Q36)+SUM('ADULTS '!T34:T36)</f>
        <v>3196.4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7"/>
      <c r="AR13" s="37"/>
    </row>
    <row r="14" spans="1:44" ht="15" x14ac:dyDescent="0.25">
      <c r="A14" s="38"/>
      <c r="B14" s="38"/>
      <c r="C14" s="38"/>
      <c r="D14" s="41" t="s">
        <v>33</v>
      </c>
      <c r="E14" s="38"/>
      <c r="F14" s="42">
        <f>SUM('ADULTS '!P38:P40)+SUM('ADULTS '!S38:S40)</f>
        <v>1521.9</v>
      </c>
      <c r="G14" s="42">
        <f>SUM('ADULTS '!Q38:Q40)+SUM('ADULTS '!T38:T40)</f>
        <v>3257.4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7"/>
      <c r="AR14" s="37"/>
    </row>
    <row r="15" spans="1:44" ht="15" x14ac:dyDescent="0.25">
      <c r="A15" s="38"/>
      <c r="B15" s="38"/>
      <c r="C15" s="38"/>
      <c r="D15" s="41" t="s">
        <v>34</v>
      </c>
      <c r="E15" s="38"/>
      <c r="F15" s="42">
        <f>SUM('ADULTS '!P42:P44)+SUM('ADULTS '!S42:S44)</f>
        <v>1542.8</v>
      </c>
      <c r="G15" s="42">
        <f>SUM('ADULTS '!Q42:Q44)+SUM('ADULTS '!T42:T44)</f>
        <v>3302.1333333333337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7"/>
      <c r="AR15" s="37"/>
    </row>
    <row r="16" spans="1:44" ht="15" x14ac:dyDescent="0.25">
      <c r="A16" s="38"/>
      <c r="B16" s="38"/>
      <c r="C16" s="38"/>
      <c r="D16" s="41" t="s">
        <v>35</v>
      </c>
      <c r="E16" s="38"/>
      <c r="F16" s="42">
        <f>SUM('ADULTS '!P46:P48)+SUM('ADULTS '!S46:S48)</f>
        <v>1558</v>
      </c>
      <c r="G16" s="42">
        <f>SUM('ADULTS '!Q46:Q48)+SUM('ADULTS '!T46:T48)</f>
        <v>3334.6666666666665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7"/>
      <c r="AR16" s="37"/>
    </row>
    <row r="17" spans="1:44" ht="15" x14ac:dyDescent="0.25">
      <c r="A17" s="38"/>
      <c r="B17" s="38"/>
      <c r="C17" s="38"/>
      <c r="D17" s="41" t="s">
        <v>36</v>
      </c>
      <c r="E17" s="38"/>
      <c r="F17" s="42">
        <f>SUM('ADULTS '!P50:P52)+SUM('ADULTS '!S50:S52)</f>
        <v>1584.6</v>
      </c>
      <c r="G17" s="42">
        <f>SUM('ADULTS '!Q50:Q52)+SUM('ADULTS '!T50:T52)</f>
        <v>3391.6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7"/>
      <c r="AR17" s="37"/>
    </row>
    <row r="18" spans="1:44" ht="15" x14ac:dyDescent="0.25">
      <c r="A18" s="38"/>
      <c r="B18" s="38"/>
      <c r="C18" s="96">
        <v>2013</v>
      </c>
      <c r="D18" s="41" t="s">
        <v>25</v>
      </c>
      <c r="E18" s="38"/>
      <c r="F18" s="42">
        <f>SUM('ADULTS '!P54:P56)+SUM('ADULTS '!S54:S56)</f>
        <v>1580.8</v>
      </c>
      <c r="G18" s="42">
        <f>SUM('ADULTS '!Q54:Q56)+SUM('ADULTS '!T54:T56)</f>
        <v>3383.4666666666667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7"/>
      <c r="AR18" s="37"/>
    </row>
    <row r="19" spans="1:44" ht="15" x14ac:dyDescent="0.25">
      <c r="A19" s="38"/>
      <c r="B19" s="38"/>
      <c r="C19" s="38"/>
      <c r="D19" s="41" t="s">
        <v>26</v>
      </c>
      <c r="E19" s="38"/>
      <c r="F19" s="42">
        <f>SUM('ADULTS '!P58:P60)+SUM('ADULTS '!S58:S60)</f>
        <v>1588.4</v>
      </c>
      <c r="G19" s="42">
        <f>SUM('ADULTS '!Q58:Q60)+SUM('ADULTS '!T58:T60)</f>
        <v>3399.7333333333336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7"/>
      <c r="AR19" s="37"/>
    </row>
    <row r="20" spans="1:44" ht="15" x14ac:dyDescent="0.25">
      <c r="A20" s="38"/>
      <c r="B20" s="38"/>
      <c r="C20" s="38"/>
      <c r="D20" s="41" t="s">
        <v>27</v>
      </c>
      <c r="E20" s="38"/>
      <c r="F20" s="42">
        <f>SUM('ADULTS '!P62:P64)+SUM('ADULTS '!S62:S64)</f>
        <v>1605.5</v>
      </c>
      <c r="G20" s="42">
        <f>SUM('ADULTS '!Q62:Q64)+SUM('ADULTS '!T62:T64)</f>
        <v>3436.3333333333335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7"/>
      <c r="AR20" s="37"/>
    </row>
    <row r="21" spans="1:44" ht="15" x14ac:dyDescent="0.25">
      <c r="A21" s="38"/>
      <c r="B21" s="38"/>
      <c r="C21" s="38"/>
      <c r="D21" s="41" t="s">
        <v>28</v>
      </c>
      <c r="E21" s="38"/>
      <c r="F21" s="42">
        <f>SUM('ADULTS '!P66:P68)+SUM('ADULTS '!S66:S68)</f>
        <v>1615</v>
      </c>
      <c r="G21" s="42">
        <f>SUM('ADULTS '!Q66:Q68)+SUM('ADULTS '!T66:T68)</f>
        <v>3456.6666666666665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7"/>
      <c r="AR21" s="37"/>
    </row>
    <row r="22" spans="1:44" ht="15" x14ac:dyDescent="0.25">
      <c r="A22" s="38"/>
      <c r="B22" s="38"/>
      <c r="C22" s="38"/>
      <c r="D22" s="41" t="s">
        <v>29</v>
      </c>
      <c r="E22" s="38"/>
      <c r="F22" s="42">
        <f>SUM('ADULTS '!P70:P72)+SUM('ADULTS '!S70:S72)</f>
        <v>1637.8</v>
      </c>
      <c r="G22" s="42">
        <f>SUM('ADULTS '!Q70:Q72)+SUM('ADULTS '!T70:T72)</f>
        <v>3505.4666666666667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7"/>
      <c r="AR22" s="37"/>
    </row>
    <row r="23" spans="1:44" ht="15" x14ac:dyDescent="0.25">
      <c r="A23" s="38"/>
      <c r="B23" s="38"/>
      <c r="C23" s="38"/>
      <c r="D23" s="41" t="s">
        <v>30</v>
      </c>
      <c r="E23" s="38"/>
      <c r="F23" s="42">
        <f>SUM('ADULTS '!P74:P76)+SUM('ADULTS '!S74:S76)</f>
        <v>1653</v>
      </c>
      <c r="G23" s="42">
        <f>SUM('ADULTS '!Q74:Q76)+SUM('ADULTS '!T74:T76)</f>
        <v>3538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7"/>
      <c r="AR23" s="37"/>
    </row>
    <row r="24" spans="1:44" ht="15" x14ac:dyDescent="0.25">
      <c r="A24" s="38"/>
      <c r="B24" s="38"/>
      <c r="C24" s="38"/>
      <c r="D24" s="41" t="s">
        <v>31</v>
      </c>
      <c r="E24" s="38"/>
      <c r="F24" s="54">
        <f>SUM('ADULTS '!P78:P80)+SUM('ADULTS '!S78:S80)</f>
        <v>0</v>
      </c>
      <c r="G24" s="54">
        <f>SUM('ADULTS '!Q78:Q80)+SUM('ADULTS '!T78:T80)</f>
        <v>0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7"/>
      <c r="AR24" s="37"/>
    </row>
    <row r="25" spans="1:44" ht="15" x14ac:dyDescent="0.25">
      <c r="A25" s="38"/>
      <c r="B25" s="38"/>
      <c r="C25" s="38"/>
      <c r="D25" s="41" t="s">
        <v>32</v>
      </c>
      <c r="E25" s="38"/>
      <c r="F25" s="54">
        <f>SUM('ADULTS '!P82:P84)+SUM('ADULTS '!S82:S84)</f>
        <v>0</v>
      </c>
      <c r="G25" s="54">
        <f>SUM('ADULTS '!Q82:Q84)+SUM('ADULTS '!T82:T84)</f>
        <v>0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7"/>
      <c r="AR25" s="37"/>
    </row>
    <row r="26" spans="1:44" ht="15" x14ac:dyDescent="0.25">
      <c r="A26" s="38"/>
      <c r="B26" s="38"/>
      <c r="C26" s="38"/>
      <c r="D26" s="41" t="s">
        <v>33</v>
      </c>
      <c r="E26" s="38"/>
      <c r="F26" s="54">
        <f>SUM('ADULTS '!P86:P88)+SUM('ADULTS '!S86:S88)</f>
        <v>0</v>
      </c>
      <c r="G26" s="54">
        <f>SUM('ADULTS '!Q86:Q88)+SUM('ADULTS '!T86:T88)</f>
        <v>0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7"/>
      <c r="AR26" s="37"/>
    </row>
    <row r="27" spans="1:44" ht="15" x14ac:dyDescent="0.25">
      <c r="A27" s="38"/>
      <c r="B27" s="38"/>
      <c r="C27" s="38"/>
      <c r="D27" s="41" t="s">
        <v>34</v>
      </c>
      <c r="E27" s="38"/>
      <c r="F27" s="54">
        <f>SUM('ADULTS '!P90:P92)+SUM('ADULTS '!S90:S92)</f>
        <v>0</v>
      </c>
      <c r="G27" s="54">
        <f>SUM('ADULTS '!Q90:Q92)+SUM('ADULTS '!T90:T92)</f>
        <v>0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7"/>
      <c r="AR27" s="37"/>
    </row>
    <row r="28" spans="1:44" ht="15" x14ac:dyDescent="0.25">
      <c r="A28" s="38"/>
      <c r="B28" s="38"/>
      <c r="C28" s="38"/>
      <c r="D28" s="41" t="s">
        <v>35</v>
      </c>
      <c r="E28" s="38"/>
      <c r="F28" s="54">
        <f>SUM('ADULTS '!P94:P96)+SUM('ADULTS '!S94:S96)</f>
        <v>0</v>
      </c>
      <c r="G28" s="54">
        <f>SUM('ADULTS '!Q94:Q96)+SUM('ADULTS '!T94:T96)</f>
        <v>0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7"/>
      <c r="AR28" s="37"/>
    </row>
    <row r="29" spans="1:44" ht="15" x14ac:dyDescent="0.25">
      <c r="A29" s="38"/>
      <c r="B29" s="38"/>
      <c r="C29" s="38"/>
      <c r="D29" s="41" t="s">
        <v>36</v>
      </c>
      <c r="E29" s="38"/>
      <c r="F29" s="54">
        <f>SUM('ADULTS '!P98:P100)+SUM('ADULTS '!S98:S100)</f>
        <v>0</v>
      </c>
      <c r="G29" s="54">
        <f>SUM('ADULTS '!Q98:Q100)+SUM('ADULTS '!T98:T100)</f>
        <v>0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7"/>
      <c r="AR29" s="37"/>
    </row>
    <row r="30" spans="1:44" ht="15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7"/>
      <c r="AR30" s="37"/>
    </row>
    <row r="31" spans="1:44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7"/>
      <c r="AR31" s="37"/>
    </row>
    <row r="32" spans="1:44" ht="15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7"/>
      <c r="AR32" s="37"/>
    </row>
    <row r="33" spans="1:44" ht="15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7"/>
      <c r="AR33" s="37"/>
    </row>
    <row r="34" spans="1:44" ht="15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7"/>
      <c r="AR34" s="37"/>
    </row>
    <row r="35" spans="1:44" ht="15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7"/>
      <c r="AR35" s="37"/>
    </row>
    <row r="36" spans="1:44" ht="15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7"/>
      <c r="AR36" s="37"/>
    </row>
    <row r="37" spans="1:44" ht="15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7"/>
      <c r="AR37" s="37"/>
    </row>
    <row r="38" spans="1:44" ht="15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7"/>
      <c r="AR38" s="37"/>
    </row>
    <row r="39" spans="1:44" ht="15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7"/>
      <c r="AR39" s="37"/>
    </row>
    <row r="40" spans="1:44" ht="15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7"/>
      <c r="AR40" s="37"/>
    </row>
    <row r="41" spans="1:44" ht="15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7"/>
      <c r="AR41" s="37"/>
    </row>
    <row r="42" spans="1:44" ht="15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7"/>
      <c r="AR42" s="37"/>
    </row>
    <row r="43" spans="1:44" ht="15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7"/>
      <c r="AR43" s="37"/>
    </row>
    <row r="44" spans="1:44" ht="15" x14ac:dyDescent="0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7"/>
      <c r="AR44" s="37"/>
    </row>
    <row r="45" spans="1:44" ht="15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7"/>
      <c r="AR45" s="37"/>
    </row>
    <row r="46" spans="1:44" ht="15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7"/>
      <c r="AR46" s="37"/>
    </row>
    <row r="47" spans="1:44" ht="15" x14ac:dyDescent="0.2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7"/>
      <c r="AR47" s="37"/>
    </row>
    <row r="48" spans="1:44" ht="15" x14ac:dyDescent="0.2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7"/>
      <c r="AR48" s="37"/>
    </row>
    <row r="49" spans="1:44" ht="15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7"/>
      <c r="AR49" s="37"/>
    </row>
    <row r="50" spans="1:44" ht="15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7"/>
      <c r="AR50" s="37"/>
    </row>
    <row r="51" spans="1:44" ht="15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7"/>
      <c r="AR51" s="37"/>
    </row>
    <row r="52" spans="1:44" ht="15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7"/>
      <c r="AR52" s="37"/>
    </row>
    <row r="53" spans="1:44" ht="15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7"/>
      <c r="AR53" s="37"/>
    </row>
    <row r="54" spans="1:44" ht="15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7"/>
      <c r="AR54" s="37"/>
    </row>
    <row r="55" spans="1:44" ht="15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7"/>
      <c r="AR55" s="37"/>
    </row>
    <row r="56" spans="1:44" ht="15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7"/>
      <c r="AR56" s="37"/>
    </row>
    <row r="57" spans="1:44" ht="15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7"/>
      <c r="AR57" s="37"/>
    </row>
    <row r="58" spans="1:44" ht="15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7"/>
      <c r="AR58" s="37"/>
    </row>
    <row r="59" spans="1:44" ht="15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7"/>
      <c r="AR59" s="37"/>
    </row>
    <row r="60" spans="1:44" ht="15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7"/>
      <c r="AR60" s="37"/>
    </row>
    <row r="61" spans="1:44" ht="15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7"/>
      <c r="AR61" s="37"/>
    </row>
    <row r="62" spans="1:44" ht="15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7"/>
      <c r="AR62" s="37"/>
    </row>
    <row r="63" spans="1:44" ht="15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7"/>
      <c r="AR63" s="37"/>
    </row>
    <row r="64" spans="1:44" ht="15" x14ac:dyDescent="0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7"/>
      <c r="AR64" s="37"/>
    </row>
    <row r="65" spans="1:44" ht="15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7"/>
      <c r="AR65" s="37"/>
    </row>
    <row r="66" spans="1:44" ht="15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7"/>
      <c r="AR66" s="37"/>
    </row>
    <row r="67" spans="1:44" ht="15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7"/>
      <c r="AR67" s="37"/>
    </row>
    <row r="68" spans="1:44" ht="15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7"/>
      <c r="AR68" s="37"/>
    </row>
    <row r="69" spans="1:44" ht="15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7"/>
      <c r="AR69" s="37"/>
    </row>
    <row r="70" spans="1:44" ht="15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7"/>
      <c r="AR70" s="37"/>
    </row>
    <row r="71" spans="1:44" ht="15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7"/>
      <c r="AR71" s="37"/>
    </row>
    <row r="72" spans="1:44" ht="15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7"/>
      <c r="AR72" s="37"/>
    </row>
    <row r="73" spans="1:44" ht="15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7"/>
      <c r="AR73" s="37"/>
    </row>
    <row r="74" spans="1:44" ht="15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7"/>
      <c r="AR74" s="37"/>
    </row>
    <row r="75" spans="1:44" ht="15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7"/>
      <c r="AR75" s="37"/>
    </row>
    <row r="76" spans="1:44" ht="15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7"/>
      <c r="AR76" s="37"/>
    </row>
    <row r="77" spans="1:44" ht="15" x14ac:dyDescent="0.2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7"/>
      <c r="AR77" s="37"/>
    </row>
    <row r="78" spans="1:44" ht="15" x14ac:dyDescent="0.2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7"/>
      <c r="AR78" s="37"/>
    </row>
    <row r="79" spans="1:44" ht="15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7"/>
      <c r="AR79" s="37"/>
    </row>
    <row r="80" spans="1:44" ht="15" x14ac:dyDescent="0.2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7"/>
      <c r="AR80" s="37"/>
    </row>
    <row r="81" spans="1:44" ht="15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7"/>
      <c r="AR81" s="37"/>
    </row>
    <row r="82" spans="1:44" ht="15" x14ac:dyDescent="0.2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7"/>
      <c r="AR82" s="37"/>
    </row>
    <row r="83" spans="1:44" ht="15" x14ac:dyDescent="0.2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7"/>
      <c r="AR83" s="37"/>
    </row>
    <row r="84" spans="1:44" ht="15" x14ac:dyDescent="0.2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7"/>
      <c r="AR84" s="37"/>
    </row>
    <row r="85" spans="1:44" ht="15" x14ac:dyDescent="0.2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7"/>
      <c r="AR85" s="37"/>
    </row>
    <row r="86" spans="1:44" ht="15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7"/>
      <c r="AR86" s="37"/>
    </row>
    <row r="87" spans="1:44" ht="15" x14ac:dyDescent="0.2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7"/>
      <c r="AR87" s="37"/>
    </row>
    <row r="88" spans="1:44" ht="15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7"/>
      <c r="AR88" s="37"/>
    </row>
    <row r="89" spans="1:44" ht="15" x14ac:dyDescent="0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7"/>
      <c r="AR89" s="37"/>
    </row>
    <row r="90" spans="1:44" ht="15" x14ac:dyDescent="0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7"/>
      <c r="AR90" s="37"/>
    </row>
    <row r="91" spans="1:44" ht="15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7"/>
      <c r="AR91" s="37"/>
    </row>
    <row r="92" spans="1:44" ht="15" x14ac:dyDescent="0.2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7"/>
      <c r="AR92" s="37"/>
    </row>
    <row r="93" spans="1:44" ht="15" x14ac:dyDescent="0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7"/>
      <c r="AR93" s="37"/>
    </row>
    <row r="94" spans="1:44" ht="15" x14ac:dyDescent="0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7"/>
      <c r="AR94" s="37"/>
    </row>
    <row r="95" spans="1:44" ht="15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7"/>
      <c r="AR95" s="37"/>
    </row>
    <row r="96" spans="1:44" ht="15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7"/>
      <c r="AR96" s="37"/>
    </row>
    <row r="97" spans="1:44" ht="15" x14ac:dyDescent="0.2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7"/>
      <c r="AR97" s="37"/>
    </row>
    <row r="98" spans="1:44" ht="15" x14ac:dyDescent="0.2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7"/>
      <c r="AR98" s="37"/>
    </row>
    <row r="99" spans="1:44" ht="15" x14ac:dyDescent="0.2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7"/>
      <c r="AR99" s="37"/>
    </row>
    <row r="100" spans="1:44" ht="15" x14ac:dyDescent="0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7"/>
      <c r="AR100" s="37"/>
    </row>
    <row r="101" spans="1:44" ht="15" x14ac:dyDescent="0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7"/>
      <c r="AR101" s="37"/>
    </row>
    <row r="102" spans="1:44" ht="15" x14ac:dyDescent="0.2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7"/>
      <c r="AR102" s="37"/>
    </row>
    <row r="103" spans="1:44" ht="15" x14ac:dyDescent="0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7"/>
      <c r="AR103" s="37"/>
    </row>
    <row r="104" spans="1:44" ht="15" x14ac:dyDescent="0.2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7"/>
      <c r="AR104" s="37"/>
    </row>
    <row r="105" spans="1:44" ht="15" x14ac:dyDescent="0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7"/>
      <c r="AR105" s="37"/>
    </row>
    <row r="106" spans="1:44" ht="15" x14ac:dyDescent="0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7"/>
      <c r="AR106" s="37"/>
    </row>
    <row r="107" spans="1:44" ht="15" x14ac:dyDescent="0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7"/>
      <c r="AR107" s="37"/>
    </row>
    <row r="108" spans="1:44" ht="15" x14ac:dyDescent="0.2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7"/>
      <c r="AR108" s="37"/>
    </row>
    <row r="109" spans="1:44" ht="15" x14ac:dyDescent="0.2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7"/>
      <c r="AR109" s="37"/>
    </row>
    <row r="110" spans="1:44" ht="15" x14ac:dyDescent="0.2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7"/>
      <c r="AR110" s="37"/>
    </row>
    <row r="111" spans="1:44" ht="15" x14ac:dyDescent="0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7"/>
      <c r="AR111" s="37"/>
    </row>
    <row r="112" spans="1:44" ht="15" x14ac:dyDescent="0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7"/>
      <c r="AR112" s="37"/>
    </row>
    <row r="113" spans="1:44" ht="15" x14ac:dyDescent="0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7"/>
      <c r="AR113" s="37"/>
    </row>
    <row r="114" spans="1:44" ht="15" x14ac:dyDescent="0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7"/>
      <c r="AR114" s="37"/>
    </row>
    <row r="115" spans="1:44" ht="15" x14ac:dyDescent="0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7"/>
      <c r="AR115" s="37"/>
    </row>
    <row r="116" spans="1:44" ht="15" x14ac:dyDescent="0.2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7"/>
      <c r="AR116" s="37"/>
    </row>
    <row r="117" spans="1:44" ht="15" x14ac:dyDescent="0.2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7"/>
      <c r="AR117" s="37"/>
    </row>
    <row r="118" spans="1:44" ht="15" x14ac:dyDescent="0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7"/>
      <c r="AR118" s="37"/>
    </row>
    <row r="119" spans="1:44" ht="15" x14ac:dyDescent="0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7"/>
      <c r="AR119" s="37"/>
    </row>
    <row r="120" spans="1:44" ht="15" x14ac:dyDescent="0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7"/>
      <c r="AR120" s="37"/>
    </row>
    <row r="121" spans="1:44" ht="15" x14ac:dyDescent="0.2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7"/>
      <c r="AR121" s="37"/>
    </row>
    <row r="122" spans="1:44" ht="15" x14ac:dyDescent="0.2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7"/>
      <c r="AR122" s="37"/>
    </row>
    <row r="123" spans="1:44" ht="15" x14ac:dyDescent="0.2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7"/>
      <c r="AR123" s="37"/>
    </row>
    <row r="124" spans="1:44" ht="15" x14ac:dyDescent="0.2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7"/>
      <c r="AR124" s="37"/>
    </row>
    <row r="125" spans="1:44" ht="15" x14ac:dyDescent="0.2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7"/>
      <c r="AR125" s="37"/>
    </row>
    <row r="126" spans="1:44" ht="15" x14ac:dyDescent="0.2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7"/>
      <c r="AR126" s="37"/>
    </row>
    <row r="127" spans="1:44" ht="15" x14ac:dyDescent="0.2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7"/>
      <c r="AR127" s="37"/>
    </row>
    <row r="128" spans="1:44" ht="15" x14ac:dyDescent="0.2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7"/>
      <c r="AR128" s="37"/>
    </row>
    <row r="129" spans="1:44" ht="15" x14ac:dyDescent="0.2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7"/>
      <c r="AR129" s="37"/>
    </row>
    <row r="130" spans="1:44" ht="15" x14ac:dyDescent="0.2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7"/>
      <c r="AR130" s="37"/>
    </row>
    <row r="131" spans="1:44" ht="15" x14ac:dyDescent="0.2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7"/>
      <c r="AR131" s="37"/>
    </row>
    <row r="132" spans="1:44" ht="15" x14ac:dyDescent="0.2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7"/>
      <c r="AR132" s="37"/>
    </row>
    <row r="133" spans="1:44" ht="15" x14ac:dyDescent="0.2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7"/>
      <c r="AR133" s="37"/>
    </row>
    <row r="134" spans="1:44" ht="15" x14ac:dyDescent="0.2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7"/>
      <c r="AR134" s="37"/>
    </row>
    <row r="135" spans="1:44" ht="15" x14ac:dyDescent="0.2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7"/>
      <c r="AR135" s="37"/>
    </row>
    <row r="136" spans="1:44" ht="15" x14ac:dyDescent="0.2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7"/>
      <c r="AR136" s="37"/>
    </row>
    <row r="137" spans="1:44" ht="15" x14ac:dyDescent="0.2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7"/>
      <c r="AR137" s="37"/>
    </row>
    <row r="138" spans="1:44" ht="15" x14ac:dyDescent="0.2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7"/>
      <c r="AR138" s="37"/>
    </row>
    <row r="139" spans="1:44" ht="15" x14ac:dyDescent="0.2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7"/>
      <c r="AR139" s="37"/>
    </row>
    <row r="140" spans="1:44" ht="15" x14ac:dyDescent="0.2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7"/>
      <c r="AR140" s="37"/>
    </row>
    <row r="141" spans="1:44" ht="15" x14ac:dyDescent="0.2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7"/>
      <c r="AR141" s="37"/>
    </row>
    <row r="142" spans="1:44" ht="15" x14ac:dyDescent="0.2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7"/>
      <c r="AR142" s="37"/>
    </row>
    <row r="143" spans="1:44" ht="15" x14ac:dyDescent="0.2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7"/>
      <c r="AR143" s="37"/>
    </row>
    <row r="144" spans="1:44" ht="15" x14ac:dyDescent="0.2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7"/>
      <c r="AR144" s="37"/>
    </row>
    <row r="145" spans="1:44" ht="15" x14ac:dyDescent="0.2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7"/>
      <c r="AR145" s="37"/>
    </row>
    <row r="146" spans="1:44" ht="15" x14ac:dyDescent="0.2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7"/>
      <c r="AR146" s="37"/>
    </row>
    <row r="147" spans="1:44" ht="15" x14ac:dyDescent="0.2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7"/>
      <c r="AR147" s="37"/>
    </row>
    <row r="148" spans="1:44" ht="15" x14ac:dyDescent="0.2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7"/>
      <c r="AR148" s="37"/>
    </row>
    <row r="149" spans="1:44" ht="15" x14ac:dyDescent="0.2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7"/>
      <c r="AR149" s="37"/>
    </row>
    <row r="150" spans="1:44" ht="15" x14ac:dyDescent="0.2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7"/>
      <c r="AR150" s="37"/>
    </row>
    <row r="151" spans="1:44" ht="15" x14ac:dyDescent="0.2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7"/>
      <c r="AR151" s="37"/>
    </row>
    <row r="152" spans="1:44" ht="15" x14ac:dyDescent="0.2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7"/>
      <c r="AR152" s="37"/>
    </row>
    <row r="153" spans="1:44" ht="15" x14ac:dyDescent="0.2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7"/>
      <c r="AR153" s="37"/>
    </row>
    <row r="154" spans="1:44" ht="15" x14ac:dyDescent="0.2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7"/>
      <c r="AR154" s="37"/>
    </row>
    <row r="155" spans="1:44" ht="15" x14ac:dyDescent="0.2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7"/>
      <c r="AR155" s="37"/>
    </row>
    <row r="156" spans="1:44" ht="15" x14ac:dyDescent="0.2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7"/>
      <c r="AR156" s="37"/>
    </row>
    <row r="157" spans="1:44" ht="15" x14ac:dyDescent="0.2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7"/>
      <c r="AR157" s="37"/>
    </row>
    <row r="158" spans="1:44" ht="15" x14ac:dyDescent="0.2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7"/>
      <c r="AR158" s="37"/>
    </row>
    <row r="159" spans="1:44" ht="15" x14ac:dyDescent="0.2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7"/>
      <c r="AR159" s="37"/>
    </row>
    <row r="160" spans="1:44" ht="15" x14ac:dyDescent="0.2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7"/>
      <c r="AR160" s="37"/>
    </row>
    <row r="161" spans="1:44" ht="15" x14ac:dyDescent="0.2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7"/>
      <c r="AR161" s="37"/>
    </row>
    <row r="162" spans="1:44" ht="15" x14ac:dyDescent="0.2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7"/>
      <c r="AR162" s="37"/>
    </row>
    <row r="163" spans="1:44" ht="15" x14ac:dyDescent="0.2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7"/>
      <c r="AR163" s="37"/>
    </row>
    <row r="164" spans="1:44" ht="15" x14ac:dyDescent="0.2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7"/>
      <c r="AR164" s="37"/>
    </row>
    <row r="165" spans="1:44" ht="15" x14ac:dyDescent="0.2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7"/>
      <c r="AR165" s="37"/>
    </row>
    <row r="166" spans="1:44" ht="15" x14ac:dyDescent="0.2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7"/>
      <c r="AR166" s="37"/>
    </row>
    <row r="167" spans="1:44" ht="15" x14ac:dyDescent="0.2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7"/>
      <c r="AR167" s="37"/>
    </row>
    <row r="168" spans="1:44" ht="15" x14ac:dyDescent="0.2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7"/>
      <c r="AR168" s="37"/>
    </row>
    <row r="169" spans="1:44" ht="15" x14ac:dyDescent="0.2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7"/>
      <c r="AR169" s="37"/>
    </row>
    <row r="170" spans="1:44" ht="15" x14ac:dyDescent="0.2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7"/>
      <c r="AR170" s="37"/>
    </row>
    <row r="171" spans="1:44" ht="15" x14ac:dyDescent="0.2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7"/>
      <c r="AR171" s="37"/>
    </row>
    <row r="172" spans="1:44" ht="15" x14ac:dyDescent="0.2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7"/>
      <c r="AR172" s="37"/>
    </row>
    <row r="173" spans="1:44" ht="15" x14ac:dyDescent="0.2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7"/>
      <c r="AR173" s="37"/>
    </row>
    <row r="174" spans="1:44" ht="15" x14ac:dyDescent="0.2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7"/>
      <c r="AR174" s="37"/>
    </row>
    <row r="175" spans="1:44" ht="15" x14ac:dyDescent="0.2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7"/>
      <c r="AR175" s="37"/>
    </row>
    <row r="176" spans="1:44" ht="15" x14ac:dyDescent="0.2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7"/>
      <c r="AR176" s="37"/>
    </row>
    <row r="177" spans="1:44" ht="15" x14ac:dyDescent="0.2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7"/>
      <c r="AR177" s="37"/>
    </row>
    <row r="178" spans="1:44" ht="15" x14ac:dyDescent="0.2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7"/>
      <c r="AR178" s="37"/>
    </row>
    <row r="179" spans="1:44" ht="15" x14ac:dyDescent="0.2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7"/>
      <c r="AR179" s="37"/>
    </row>
    <row r="180" spans="1:44" ht="15" x14ac:dyDescent="0.2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7"/>
      <c r="AR180" s="37"/>
    </row>
    <row r="181" spans="1:44" ht="15" x14ac:dyDescent="0.2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7"/>
      <c r="AR181" s="37"/>
    </row>
    <row r="182" spans="1:44" ht="15" x14ac:dyDescent="0.2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7"/>
      <c r="AR182" s="37"/>
    </row>
    <row r="183" spans="1:44" ht="15" x14ac:dyDescent="0.2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7"/>
      <c r="AR183" s="37"/>
    </row>
    <row r="184" spans="1:44" ht="15" x14ac:dyDescent="0.2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7"/>
      <c r="AR184" s="37"/>
    </row>
    <row r="185" spans="1:44" ht="15" x14ac:dyDescent="0.2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7"/>
      <c r="AR185" s="37"/>
    </row>
    <row r="186" spans="1:44" ht="15" x14ac:dyDescent="0.2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7"/>
      <c r="AR186" s="37"/>
    </row>
    <row r="187" spans="1:44" ht="15" x14ac:dyDescent="0.2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7"/>
      <c r="AR187" s="37"/>
    </row>
    <row r="188" spans="1:44" ht="15" x14ac:dyDescent="0.2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7"/>
      <c r="AR188" s="37"/>
    </row>
    <row r="189" spans="1:44" ht="15" x14ac:dyDescent="0.2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7"/>
      <c r="AR189" s="37"/>
    </row>
    <row r="190" spans="1:44" ht="15" x14ac:dyDescent="0.2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7"/>
      <c r="AR190" s="37"/>
    </row>
    <row r="191" spans="1:44" ht="15" x14ac:dyDescent="0.2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7"/>
      <c r="AR191" s="37"/>
    </row>
    <row r="192" spans="1:44" ht="15" x14ac:dyDescent="0.2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7"/>
      <c r="AR192" s="37"/>
    </row>
    <row r="193" spans="1:44" ht="15" x14ac:dyDescent="0.2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7"/>
      <c r="AR193" s="37"/>
    </row>
    <row r="194" spans="1:44" ht="15" x14ac:dyDescent="0.2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7"/>
      <c r="AR194" s="37"/>
    </row>
    <row r="195" spans="1:44" ht="15" x14ac:dyDescent="0.2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7"/>
      <c r="AR195" s="37"/>
    </row>
    <row r="196" spans="1:44" ht="15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7"/>
      <c r="AR196" s="37"/>
    </row>
    <row r="197" spans="1:44" ht="15" x14ac:dyDescent="0.2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7"/>
      <c r="AR197" s="37"/>
    </row>
    <row r="198" spans="1:44" ht="15" x14ac:dyDescent="0.2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7"/>
      <c r="AR198" s="37"/>
    </row>
    <row r="199" spans="1:44" ht="15" x14ac:dyDescent="0.2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7"/>
      <c r="AR199" s="37"/>
    </row>
    <row r="200" spans="1:44" ht="15" x14ac:dyDescent="0.2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7"/>
      <c r="AR200" s="37"/>
    </row>
    <row r="201" spans="1:44" ht="15" x14ac:dyDescent="0.2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7"/>
      <c r="AR201" s="37"/>
    </row>
    <row r="202" spans="1:44" ht="15" x14ac:dyDescent="0.2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7"/>
      <c r="AR202" s="37"/>
    </row>
    <row r="203" spans="1:44" ht="15" x14ac:dyDescent="0.2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7"/>
      <c r="AR203" s="37"/>
    </row>
    <row r="204" spans="1:44" ht="15" x14ac:dyDescent="0.2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7"/>
      <c r="AR204" s="37"/>
    </row>
    <row r="205" spans="1:44" ht="15" x14ac:dyDescent="0.2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7"/>
      <c r="AR205" s="37"/>
    </row>
    <row r="206" spans="1:44" ht="15" x14ac:dyDescent="0.2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7"/>
      <c r="AR206" s="37"/>
    </row>
    <row r="207" spans="1:44" ht="15" x14ac:dyDescent="0.2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7"/>
      <c r="AR207" s="37"/>
    </row>
    <row r="208" spans="1:44" ht="15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7"/>
      <c r="AR208" s="37"/>
    </row>
    <row r="209" spans="1:44" ht="15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7"/>
      <c r="AR209" s="37"/>
    </row>
    <row r="210" spans="1:44" ht="15" x14ac:dyDescent="0.2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7"/>
      <c r="AR210" s="37"/>
    </row>
    <row r="211" spans="1:44" ht="15" x14ac:dyDescent="0.2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7"/>
      <c r="AR211" s="37"/>
    </row>
    <row r="212" spans="1:44" ht="15" x14ac:dyDescent="0.2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7"/>
      <c r="AR212" s="37"/>
    </row>
    <row r="213" spans="1:44" ht="15" x14ac:dyDescent="0.2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7"/>
      <c r="AR213" s="37"/>
    </row>
    <row r="214" spans="1:44" ht="15" x14ac:dyDescent="0.2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7"/>
      <c r="AR214" s="37"/>
    </row>
    <row r="215" spans="1:44" ht="15" x14ac:dyDescent="0.2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7"/>
      <c r="AR215" s="37"/>
    </row>
    <row r="216" spans="1:44" ht="15" x14ac:dyDescent="0.2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7"/>
      <c r="AR216" s="37"/>
    </row>
    <row r="217" spans="1:44" ht="15" x14ac:dyDescent="0.2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7"/>
      <c r="AR217" s="37"/>
    </row>
    <row r="218" spans="1:44" ht="15" x14ac:dyDescent="0.2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7"/>
      <c r="AR218" s="37"/>
    </row>
    <row r="219" spans="1:44" ht="15" x14ac:dyDescent="0.2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7"/>
      <c r="AR219" s="37"/>
    </row>
    <row r="220" spans="1:44" ht="15" x14ac:dyDescent="0.2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7"/>
      <c r="AR220" s="37"/>
    </row>
    <row r="221" spans="1:44" ht="15" x14ac:dyDescent="0.2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7"/>
      <c r="AR221" s="37"/>
    </row>
    <row r="222" spans="1:44" ht="15" x14ac:dyDescent="0.2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7"/>
      <c r="AR222" s="37"/>
    </row>
    <row r="223" spans="1:44" x14ac:dyDescent="0.2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</row>
    <row r="224" spans="1:44" x14ac:dyDescent="0.2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</row>
    <row r="225" spans="1:44" x14ac:dyDescent="0.2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</row>
    <row r="226" spans="1:44" x14ac:dyDescent="0.2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</row>
    <row r="227" spans="1:44" x14ac:dyDescent="0.2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</row>
    <row r="228" spans="1:44" x14ac:dyDescent="0.2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8"/>
  <sheetViews>
    <sheetView showGridLines="0" tabSelected="1" topLeftCell="A4" workbookViewId="0">
      <selection activeCell="AA12" sqref="AA12"/>
    </sheetView>
  </sheetViews>
  <sheetFormatPr defaultRowHeight="12.75" x14ac:dyDescent="0.2"/>
  <cols>
    <col min="1" max="1" width="2.7109375" customWidth="1"/>
    <col min="2" max="2" width="6.7109375" customWidth="1"/>
    <col min="3" max="3" width="2.7109375" customWidth="1"/>
    <col min="6" max="6" width="1.7109375" customWidth="1"/>
    <col min="9" max="9" width="1.7109375" customWidth="1"/>
    <col min="12" max="12" width="1.7109375" customWidth="1"/>
    <col min="15" max="16" width="1.7109375" customWidth="1"/>
    <col min="26" max="26" width="1.7109375" customWidth="1"/>
  </cols>
  <sheetData>
    <row r="1" spans="1:46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7"/>
      <c r="AT1" s="37"/>
    </row>
    <row r="2" spans="1:46" ht="15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7"/>
      <c r="AT2" s="37"/>
    </row>
    <row r="3" spans="1:46" ht="15.75" x14ac:dyDescent="0.25">
      <c r="A3" s="38"/>
      <c r="B3" s="39" t="s">
        <v>40</v>
      </c>
      <c r="C3" s="39"/>
      <c r="D3" s="39"/>
      <c r="E3" s="39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7"/>
      <c r="AT3" s="37"/>
    </row>
    <row r="4" spans="1:46" ht="15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7"/>
      <c r="AT4" s="37"/>
    </row>
    <row r="5" spans="1:46" ht="15" x14ac:dyDescent="0.25">
      <c r="A5" s="38"/>
      <c r="B5" s="38"/>
      <c r="C5" s="38"/>
      <c r="D5" s="93">
        <v>2012</v>
      </c>
      <c r="E5" s="94"/>
      <c r="F5" s="94"/>
      <c r="G5" s="94"/>
      <c r="H5" s="95"/>
      <c r="I5" s="38"/>
      <c r="J5" s="93">
        <v>2013</v>
      </c>
      <c r="K5" s="94"/>
      <c r="L5" s="94"/>
      <c r="M5" s="94"/>
      <c r="N5" s="95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7"/>
      <c r="AT5" s="37"/>
    </row>
    <row r="6" spans="1:46" ht="15" x14ac:dyDescent="0.25">
      <c r="A6" s="38"/>
      <c r="B6" s="38"/>
      <c r="C6" s="38"/>
      <c r="D6" s="91" t="s">
        <v>24</v>
      </c>
      <c r="E6" s="92"/>
      <c r="F6" s="38"/>
      <c r="G6" s="91" t="s">
        <v>39</v>
      </c>
      <c r="H6" s="92"/>
      <c r="I6" s="38"/>
      <c r="J6" s="91" t="s">
        <v>24</v>
      </c>
      <c r="K6" s="92"/>
      <c r="L6" s="38"/>
      <c r="M6" s="91" t="s">
        <v>39</v>
      </c>
      <c r="N6" s="92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7"/>
      <c r="AT6" s="37"/>
    </row>
    <row r="7" spans="1:46" ht="15" x14ac:dyDescent="0.25">
      <c r="A7" s="38"/>
      <c r="B7" s="38"/>
      <c r="C7" s="38"/>
      <c r="D7" s="40" t="s">
        <v>21</v>
      </c>
      <c r="E7" s="40" t="s">
        <v>22</v>
      </c>
      <c r="F7" s="38"/>
      <c r="G7" s="40" t="s">
        <v>21</v>
      </c>
      <c r="H7" s="40" t="s">
        <v>22</v>
      </c>
      <c r="I7" s="38"/>
      <c r="J7" s="40" t="s">
        <v>21</v>
      </c>
      <c r="K7" s="40" t="s">
        <v>22</v>
      </c>
      <c r="L7" s="38"/>
      <c r="M7" s="40" t="s">
        <v>21</v>
      </c>
      <c r="N7" s="40" t="s">
        <v>22</v>
      </c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7"/>
      <c r="AT7" s="37"/>
    </row>
    <row r="8" spans="1:46" ht="15" x14ac:dyDescent="0.25">
      <c r="A8" s="38"/>
      <c r="B8" s="41" t="s">
        <v>25</v>
      </c>
      <c r="C8" s="41"/>
      <c r="D8" s="56">
        <f>SUM('ADULTS '!Y6:Y8)</f>
        <v>6</v>
      </c>
      <c r="E8" s="56">
        <f>SUM('ADULTS '!Z6:Z8)</f>
        <v>3</v>
      </c>
      <c r="F8" s="38"/>
      <c r="G8" s="42">
        <f>D8</f>
        <v>6</v>
      </c>
      <c r="H8" s="42">
        <f>E8</f>
        <v>3</v>
      </c>
      <c r="I8" s="38"/>
      <c r="J8" s="56">
        <f>SUM('ADULTS '!Y54:Y56)</f>
        <v>11</v>
      </c>
      <c r="K8" s="56">
        <f>SUM('ADULTS '!Z54:Z56)</f>
        <v>4</v>
      </c>
      <c r="L8" s="38"/>
      <c r="M8" s="42">
        <f>+J8</f>
        <v>11</v>
      </c>
      <c r="N8" s="42">
        <f>+K8</f>
        <v>4</v>
      </c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7"/>
      <c r="AT8" s="37"/>
    </row>
    <row r="9" spans="1:46" ht="15" x14ac:dyDescent="0.25">
      <c r="A9" s="38"/>
      <c r="B9" s="41" t="s">
        <v>26</v>
      </c>
      <c r="C9" s="41"/>
      <c r="D9" s="56">
        <f>SUM('ADULTS '!Y10:Y12)</f>
        <v>4</v>
      </c>
      <c r="E9" s="56">
        <f>SUM('ADULTS '!Z10:Z12)</f>
        <v>2</v>
      </c>
      <c r="F9" s="38"/>
      <c r="G9" s="42">
        <f>G8+D9</f>
        <v>10</v>
      </c>
      <c r="H9" s="42">
        <f>H8+E9</f>
        <v>5</v>
      </c>
      <c r="I9" s="38"/>
      <c r="J9" s="56">
        <f>SUM('ADULTS '!Y58:Y60)</f>
        <v>8</v>
      </c>
      <c r="K9" s="56">
        <f>SUM('ADULTS '!Z58:Z60)</f>
        <v>7</v>
      </c>
      <c r="L9" s="38"/>
      <c r="M9" s="42">
        <f t="shared" ref="M9:M12" si="0">IF(AND(J9=0,K9=0),"",M8+J9)</f>
        <v>19</v>
      </c>
      <c r="N9" s="42">
        <f>IF(AND(J9=0,K9=0),"",N8+K9)</f>
        <v>11</v>
      </c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7"/>
      <c r="AT9" s="37"/>
    </row>
    <row r="10" spans="1:46" ht="15" x14ac:dyDescent="0.25">
      <c r="A10" s="38"/>
      <c r="B10" s="41" t="s">
        <v>27</v>
      </c>
      <c r="C10" s="41"/>
      <c r="D10" s="56">
        <f>SUM('ADULTS '!Y14:Y16)</f>
        <v>10</v>
      </c>
      <c r="E10" s="56">
        <f>SUM('ADULTS '!Z14:Z16)</f>
        <v>6</v>
      </c>
      <c r="F10" s="38"/>
      <c r="G10" s="42">
        <f>G9+D10</f>
        <v>20</v>
      </c>
      <c r="H10" s="42">
        <f>H9+E10</f>
        <v>11</v>
      </c>
      <c r="I10" s="38"/>
      <c r="J10" s="56">
        <f>SUM('ADULTS '!Y62:Y64)</f>
        <v>13</v>
      </c>
      <c r="K10" s="56">
        <f>SUM('ADULTS '!Z62:Z64)</f>
        <v>6</v>
      </c>
      <c r="L10" s="38"/>
      <c r="M10" s="42">
        <f t="shared" si="0"/>
        <v>32</v>
      </c>
      <c r="N10" s="42">
        <f t="shared" ref="N10:N19" si="1">IF(AND(J10=0,K10=0),"",N9+K10)</f>
        <v>17</v>
      </c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7"/>
      <c r="AT10" s="37"/>
    </row>
    <row r="11" spans="1:46" ht="15" x14ac:dyDescent="0.25">
      <c r="A11" s="38"/>
      <c r="B11" s="41" t="s">
        <v>28</v>
      </c>
      <c r="C11" s="41"/>
      <c r="D11" s="56">
        <f>SUM('ADULTS '!Y18:Y20)</f>
        <v>7</v>
      </c>
      <c r="E11" s="56">
        <f>SUM('ADULTS '!Z18:Z20)</f>
        <v>3</v>
      </c>
      <c r="F11" s="38"/>
      <c r="G11" s="42">
        <f t="shared" ref="G11:H19" si="2">G10+D11</f>
        <v>27</v>
      </c>
      <c r="H11" s="42">
        <f t="shared" si="2"/>
        <v>14</v>
      </c>
      <c r="I11" s="38"/>
      <c r="J11" s="56">
        <f>SUM('ADULTS '!Y66:Y68)</f>
        <v>7</v>
      </c>
      <c r="K11" s="56">
        <f>SUM('ADULTS '!Z66:Z68)</f>
        <v>4</v>
      </c>
      <c r="L11" s="38"/>
      <c r="M11" s="42">
        <f t="shared" si="0"/>
        <v>39</v>
      </c>
      <c r="N11" s="42">
        <f t="shared" si="1"/>
        <v>21</v>
      </c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7"/>
      <c r="AT11" s="37"/>
    </row>
    <row r="12" spans="1:46" ht="15" x14ac:dyDescent="0.25">
      <c r="A12" s="38"/>
      <c r="B12" s="41" t="s">
        <v>29</v>
      </c>
      <c r="C12" s="41"/>
      <c r="D12" s="56">
        <f>SUM('ADULTS '!Y22:Y24)</f>
        <v>9</v>
      </c>
      <c r="E12" s="56">
        <f>SUM('ADULTS '!Z22:Z24)</f>
        <v>3</v>
      </c>
      <c r="F12" s="38"/>
      <c r="G12" s="42">
        <f t="shared" si="2"/>
        <v>36</v>
      </c>
      <c r="H12" s="42">
        <f t="shared" si="2"/>
        <v>17</v>
      </c>
      <c r="I12" s="38"/>
      <c r="J12" s="56">
        <f>SUM('ADULTS '!Y70:Y72)</f>
        <v>10</v>
      </c>
      <c r="K12" s="56">
        <f>SUM('ADULTS '!Z70:Z72)</f>
        <v>3</v>
      </c>
      <c r="L12" s="38"/>
      <c r="M12" s="42">
        <f t="shared" si="0"/>
        <v>49</v>
      </c>
      <c r="N12" s="42">
        <f t="shared" si="1"/>
        <v>24</v>
      </c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7"/>
      <c r="AT12" s="37"/>
    </row>
    <row r="13" spans="1:46" ht="15" x14ac:dyDescent="0.25">
      <c r="A13" s="38"/>
      <c r="B13" s="41" t="s">
        <v>30</v>
      </c>
      <c r="C13" s="41"/>
      <c r="D13" s="56">
        <f>SUM('ADULTS '!Y26:Y28)</f>
        <v>9</v>
      </c>
      <c r="E13" s="56">
        <f>SUM('ADULTS '!Z26:Z28)</f>
        <v>2</v>
      </c>
      <c r="F13" s="38"/>
      <c r="G13" s="42">
        <f t="shared" si="2"/>
        <v>45</v>
      </c>
      <c r="H13" s="42">
        <f t="shared" si="2"/>
        <v>19</v>
      </c>
      <c r="I13" s="38"/>
      <c r="J13" s="56">
        <f>SUM('ADULTS '!Y74:Y76)</f>
        <v>7</v>
      </c>
      <c r="K13" s="56">
        <f>SUM('ADULTS '!Z74:Z76)</f>
        <v>3</v>
      </c>
      <c r="L13" s="38"/>
      <c r="M13" s="42">
        <f>IF(AND(J13=0,K13=0),"",M12+J13)</f>
        <v>56</v>
      </c>
      <c r="N13" s="42">
        <f t="shared" si="1"/>
        <v>27</v>
      </c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7"/>
      <c r="AT13" s="37"/>
    </row>
    <row r="14" spans="1:46" ht="15" x14ac:dyDescent="0.25">
      <c r="A14" s="38"/>
      <c r="B14" s="41" t="s">
        <v>31</v>
      </c>
      <c r="C14" s="41"/>
      <c r="D14" s="56">
        <f>SUM('ADULTS '!Y30:Y32)</f>
        <v>13</v>
      </c>
      <c r="E14" s="56">
        <f>SUM('ADULTS '!Z30:Z32)</f>
        <v>7</v>
      </c>
      <c r="F14" s="38"/>
      <c r="G14" s="42">
        <f t="shared" si="2"/>
        <v>58</v>
      </c>
      <c r="H14" s="42">
        <f t="shared" si="2"/>
        <v>26</v>
      </c>
      <c r="I14" s="38"/>
      <c r="J14" s="56">
        <f>SUM('ADULTS '!Y78:Y80)</f>
        <v>21</v>
      </c>
      <c r="K14" s="56">
        <f>SUM('ADULTS '!Z78:Z80)</f>
        <v>11</v>
      </c>
      <c r="L14" s="38"/>
      <c r="M14" s="42">
        <f t="shared" ref="M14:M19" si="3">IF(AND(J14=0,K14=0),"",M13+J14)</f>
        <v>77</v>
      </c>
      <c r="N14" s="42">
        <f t="shared" si="1"/>
        <v>38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7"/>
      <c r="AT14" s="37"/>
    </row>
    <row r="15" spans="1:46" ht="15" x14ac:dyDescent="0.25">
      <c r="A15" s="38"/>
      <c r="B15" s="41" t="s">
        <v>32</v>
      </c>
      <c r="C15" s="41"/>
      <c r="D15" s="56">
        <f>SUM('ADULTS '!Y34:Y36)</f>
        <v>10</v>
      </c>
      <c r="E15" s="56">
        <f>SUM('ADULTS '!Z34:Z36)</f>
        <v>3</v>
      </c>
      <c r="F15" s="38"/>
      <c r="G15" s="42">
        <f t="shared" si="2"/>
        <v>68</v>
      </c>
      <c r="H15" s="42">
        <f t="shared" si="2"/>
        <v>29</v>
      </c>
      <c r="I15" s="38"/>
      <c r="J15" s="56">
        <f>SUM('ADULTS '!Y82:Z84)</f>
        <v>0</v>
      </c>
      <c r="K15" s="56">
        <f>SUM('ADULTS '!Z82:Z84)</f>
        <v>0</v>
      </c>
      <c r="L15" s="38"/>
      <c r="M15" s="42" t="str">
        <f t="shared" si="3"/>
        <v/>
      </c>
      <c r="N15" s="42" t="str">
        <f t="shared" si="1"/>
        <v/>
      </c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7"/>
      <c r="AT15" s="37"/>
    </row>
    <row r="16" spans="1:46" ht="15" x14ac:dyDescent="0.25">
      <c r="A16" s="38"/>
      <c r="B16" s="41" t="s">
        <v>33</v>
      </c>
      <c r="C16" s="41"/>
      <c r="D16" s="56">
        <f>SUM('ADULTS '!Y38:Y40)</f>
        <v>9</v>
      </c>
      <c r="E16" s="56">
        <f>SUM('ADULTS '!Z38:Z40)</f>
        <v>2</v>
      </c>
      <c r="F16" s="38"/>
      <c r="G16" s="42">
        <f t="shared" si="2"/>
        <v>77</v>
      </c>
      <c r="H16" s="42">
        <f t="shared" si="2"/>
        <v>31</v>
      </c>
      <c r="I16" s="38"/>
      <c r="J16" s="56">
        <f>SUM('ADULTS '!Y86:Y88)</f>
        <v>0</v>
      </c>
      <c r="K16" s="56">
        <f>SUM('ADULTS '!Z86:Z88)</f>
        <v>0</v>
      </c>
      <c r="L16" s="38"/>
      <c r="M16" s="42" t="str">
        <f t="shared" si="3"/>
        <v/>
      </c>
      <c r="N16" s="42" t="str">
        <f t="shared" si="1"/>
        <v/>
      </c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7"/>
      <c r="AT16" s="37"/>
    </row>
    <row r="17" spans="1:46" ht="15" x14ac:dyDescent="0.25">
      <c r="A17" s="38"/>
      <c r="B17" s="41" t="s">
        <v>34</v>
      </c>
      <c r="C17" s="41"/>
      <c r="D17" s="56">
        <f>SUM('ADULTS '!Y42:Y44)</f>
        <v>10</v>
      </c>
      <c r="E17" s="56">
        <f>SUM('ADULTS '!Z42:Z44)</f>
        <v>5</v>
      </c>
      <c r="F17" s="38"/>
      <c r="G17" s="42">
        <f t="shared" si="2"/>
        <v>87</v>
      </c>
      <c r="H17" s="42">
        <f t="shared" si="2"/>
        <v>36</v>
      </c>
      <c r="I17" s="38"/>
      <c r="J17" s="56">
        <f>SUM('ADULTS '!Y90:Y92)</f>
        <v>0</v>
      </c>
      <c r="K17" s="56">
        <f>SUM('ADULTS '!Z90:Z92)</f>
        <v>0</v>
      </c>
      <c r="L17" s="38"/>
      <c r="M17" s="42" t="str">
        <f t="shared" si="3"/>
        <v/>
      </c>
      <c r="N17" s="42" t="str">
        <f t="shared" si="1"/>
        <v/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7"/>
      <c r="AT17" s="37"/>
    </row>
    <row r="18" spans="1:46" ht="15" x14ac:dyDescent="0.25">
      <c r="A18" s="38"/>
      <c r="B18" s="41" t="s">
        <v>35</v>
      </c>
      <c r="C18" s="41"/>
      <c r="D18" s="56">
        <f>SUM('ADULTS '!Y46:Y48)</f>
        <v>16</v>
      </c>
      <c r="E18" s="56">
        <f>SUM('ADULTS '!Z46:Z48)</f>
        <v>10</v>
      </c>
      <c r="F18" s="38"/>
      <c r="G18" s="42">
        <f t="shared" si="2"/>
        <v>103</v>
      </c>
      <c r="H18" s="42">
        <f t="shared" si="2"/>
        <v>46</v>
      </c>
      <c r="I18" s="38"/>
      <c r="J18" s="56">
        <f>SUM('ADULTS '!Y94:Y96)</f>
        <v>0</v>
      </c>
      <c r="K18" s="56">
        <f>SUM('ADULTS '!Z94:Z96)</f>
        <v>0</v>
      </c>
      <c r="L18" s="38"/>
      <c r="M18" s="42" t="str">
        <f t="shared" si="3"/>
        <v/>
      </c>
      <c r="N18" s="42" t="str">
        <f t="shared" si="1"/>
        <v/>
      </c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7"/>
      <c r="AT18" s="37"/>
    </row>
    <row r="19" spans="1:46" ht="15" x14ac:dyDescent="0.25">
      <c r="A19" s="38"/>
      <c r="B19" s="41" t="s">
        <v>36</v>
      </c>
      <c r="C19" s="41"/>
      <c r="D19" s="56">
        <f>SUM('ADULTS '!Y50:Y52)</f>
        <v>12</v>
      </c>
      <c r="E19" s="56">
        <f>SUM('ADULTS '!Z50:Z52)</f>
        <v>3</v>
      </c>
      <c r="F19" s="38"/>
      <c r="G19" s="42">
        <f t="shared" si="2"/>
        <v>115</v>
      </c>
      <c r="H19" s="42">
        <f t="shared" si="2"/>
        <v>49</v>
      </c>
      <c r="I19" s="38"/>
      <c r="J19" s="56">
        <f>SUM('ADULTS '!Y98:Y100)</f>
        <v>0</v>
      </c>
      <c r="K19" s="56">
        <f>SUM('ADULTS '!Z98:Z100)</f>
        <v>0</v>
      </c>
      <c r="L19" s="38"/>
      <c r="M19" s="42" t="str">
        <f t="shared" si="3"/>
        <v/>
      </c>
      <c r="N19" s="42" t="str">
        <f t="shared" si="1"/>
        <v/>
      </c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7"/>
      <c r="AT19" s="37"/>
    </row>
    <row r="20" spans="1:46" ht="15" x14ac:dyDescent="0.2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7"/>
      <c r="AT20" s="37"/>
    </row>
    <row r="21" spans="1:46" ht="1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7"/>
      <c r="AT21" s="37"/>
    </row>
    <row r="22" spans="1:46" ht="15" x14ac:dyDescent="0.2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7"/>
      <c r="AT22" s="37"/>
    </row>
    <row r="23" spans="1:46" ht="15" x14ac:dyDescent="0.2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7"/>
      <c r="AT23" s="37"/>
    </row>
    <row r="24" spans="1:46" ht="15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7"/>
      <c r="AT24" s="37"/>
    </row>
    <row r="25" spans="1:46" ht="15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7"/>
      <c r="AT25" s="37"/>
    </row>
    <row r="26" spans="1:46" ht="15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7"/>
      <c r="AT26" s="37"/>
    </row>
    <row r="27" spans="1:46" ht="15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7"/>
      <c r="AT27" s="37"/>
    </row>
    <row r="28" spans="1:46" ht="15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7"/>
      <c r="AT28" s="37"/>
    </row>
    <row r="29" spans="1:46" ht="15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7"/>
      <c r="AT29" s="37"/>
    </row>
    <row r="30" spans="1:46" ht="15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7"/>
      <c r="AT30" s="37"/>
    </row>
    <row r="31" spans="1:46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7"/>
      <c r="AT31" s="37"/>
    </row>
    <row r="32" spans="1:46" ht="15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7"/>
      <c r="AT32" s="37"/>
    </row>
    <row r="33" spans="1:46" ht="15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7"/>
      <c r="AT33" s="37"/>
    </row>
    <row r="34" spans="1:46" ht="15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7"/>
      <c r="AT34" s="37"/>
    </row>
    <row r="35" spans="1:46" ht="15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7"/>
      <c r="AT35" s="37"/>
    </row>
    <row r="36" spans="1:46" ht="15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7"/>
      <c r="AT36" s="37"/>
    </row>
    <row r="37" spans="1:46" ht="15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7"/>
      <c r="AT37" s="37"/>
    </row>
    <row r="38" spans="1:46" ht="15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7"/>
      <c r="AT38" s="37"/>
    </row>
    <row r="39" spans="1:46" ht="15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7"/>
      <c r="AT39" s="37"/>
    </row>
    <row r="40" spans="1:46" ht="15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7"/>
      <c r="AT40" s="37"/>
    </row>
    <row r="41" spans="1:46" ht="15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7"/>
      <c r="AT41" s="37"/>
    </row>
    <row r="42" spans="1:46" ht="15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7"/>
      <c r="AT42" s="37"/>
    </row>
    <row r="43" spans="1:46" ht="15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7"/>
      <c r="AT43" s="37"/>
    </row>
    <row r="44" spans="1:46" ht="15" x14ac:dyDescent="0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7"/>
      <c r="AT44" s="37"/>
    </row>
    <row r="45" spans="1:46" ht="15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7"/>
      <c r="AT45" s="37"/>
    </row>
    <row r="46" spans="1:46" ht="15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7"/>
      <c r="AT46" s="37"/>
    </row>
    <row r="47" spans="1:46" ht="15" x14ac:dyDescent="0.2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7"/>
      <c r="AT47" s="37"/>
    </row>
    <row r="48" spans="1:46" ht="15" x14ac:dyDescent="0.2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7"/>
      <c r="AT48" s="37"/>
    </row>
    <row r="49" spans="1:46" ht="15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7"/>
      <c r="AT49" s="37"/>
    </row>
    <row r="50" spans="1:46" ht="15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7"/>
      <c r="AT50" s="37"/>
    </row>
    <row r="51" spans="1:46" ht="15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7"/>
      <c r="AT51" s="37"/>
    </row>
    <row r="52" spans="1:46" ht="15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7"/>
      <c r="AT52" s="37"/>
    </row>
    <row r="53" spans="1:46" ht="15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7"/>
      <c r="AT53" s="37"/>
    </row>
    <row r="54" spans="1:46" ht="15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7"/>
      <c r="AT54" s="37"/>
    </row>
    <row r="55" spans="1:46" ht="15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7"/>
      <c r="AT55" s="37"/>
    </row>
    <row r="56" spans="1:46" ht="15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7"/>
      <c r="AT56" s="37"/>
    </row>
    <row r="57" spans="1:46" ht="15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7"/>
      <c r="AT57" s="37"/>
    </row>
    <row r="58" spans="1:46" ht="15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7"/>
      <c r="AT58" s="37"/>
    </row>
    <row r="59" spans="1:46" ht="15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7"/>
      <c r="AT59" s="37"/>
    </row>
    <row r="60" spans="1:46" ht="15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7"/>
      <c r="AT60" s="37"/>
    </row>
    <row r="61" spans="1:46" ht="15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7"/>
      <c r="AT61" s="37"/>
    </row>
    <row r="62" spans="1:46" ht="15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7"/>
      <c r="AT62" s="37"/>
    </row>
    <row r="63" spans="1:46" ht="15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7"/>
      <c r="AT63" s="37"/>
    </row>
    <row r="64" spans="1:46" ht="15" x14ac:dyDescent="0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7"/>
      <c r="AT64" s="37"/>
    </row>
    <row r="65" spans="1:46" ht="15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7"/>
      <c r="AT65" s="37"/>
    </row>
    <row r="66" spans="1:46" ht="15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7"/>
      <c r="AT66" s="37"/>
    </row>
    <row r="67" spans="1:46" ht="15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7"/>
      <c r="AT67" s="37"/>
    </row>
    <row r="68" spans="1:46" ht="15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7"/>
      <c r="AT68" s="37"/>
    </row>
    <row r="69" spans="1:46" ht="15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7"/>
      <c r="AT69" s="37"/>
    </row>
    <row r="70" spans="1:46" ht="15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7"/>
      <c r="AT70" s="37"/>
    </row>
    <row r="71" spans="1:46" ht="15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7"/>
      <c r="AT71" s="37"/>
    </row>
    <row r="72" spans="1:46" ht="15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7"/>
      <c r="AT72" s="37"/>
    </row>
    <row r="73" spans="1:46" ht="15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7"/>
      <c r="AT73" s="37"/>
    </row>
    <row r="74" spans="1:46" ht="15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7"/>
      <c r="AT74" s="37"/>
    </row>
    <row r="75" spans="1:46" ht="15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7"/>
      <c r="AT75" s="37"/>
    </row>
    <row r="76" spans="1:46" ht="15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7"/>
      <c r="AT76" s="37"/>
    </row>
    <row r="77" spans="1:46" ht="15" x14ac:dyDescent="0.2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7"/>
      <c r="AT77" s="37"/>
    </row>
    <row r="78" spans="1:46" ht="15" x14ac:dyDescent="0.2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7"/>
      <c r="AT78" s="37"/>
    </row>
    <row r="79" spans="1:46" ht="15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7"/>
      <c r="AT79" s="37"/>
    </row>
    <row r="80" spans="1:46" ht="15" x14ac:dyDescent="0.2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7"/>
      <c r="AT80" s="37"/>
    </row>
    <row r="81" spans="1:46" ht="15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7"/>
      <c r="AT81" s="37"/>
    </row>
    <row r="82" spans="1:46" ht="15" x14ac:dyDescent="0.2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7"/>
      <c r="AT82" s="37"/>
    </row>
    <row r="83" spans="1:46" ht="15" x14ac:dyDescent="0.2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7"/>
      <c r="AT83" s="37"/>
    </row>
    <row r="84" spans="1:46" ht="15" x14ac:dyDescent="0.2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7"/>
      <c r="AT84" s="37"/>
    </row>
    <row r="85" spans="1:46" ht="15" x14ac:dyDescent="0.2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7"/>
      <c r="AT85" s="37"/>
    </row>
    <row r="86" spans="1:46" ht="15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7"/>
      <c r="AT86" s="37"/>
    </row>
    <row r="87" spans="1:46" ht="15" x14ac:dyDescent="0.2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7"/>
      <c r="AT87" s="37"/>
    </row>
    <row r="88" spans="1:46" ht="15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7"/>
      <c r="AT88" s="37"/>
    </row>
    <row r="89" spans="1:46" ht="15" x14ac:dyDescent="0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7"/>
      <c r="AT89" s="37"/>
    </row>
    <row r="90" spans="1:46" ht="15" x14ac:dyDescent="0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7"/>
      <c r="AT90" s="37"/>
    </row>
    <row r="91" spans="1:46" ht="15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7"/>
      <c r="AT91" s="37"/>
    </row>
    <row r="92" spans="1:46" ht="15" x14ac:dyDescent="0.2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7"/>
      <c r="AT92" s="37"/>
    </row>
    <row r="93" spans="1:46" ht="15" x14ac:dyDescent="0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7"/>
      <c r="AT93" s="37"/>
    </row>
    <row r="94" spans="1:46" ht="15" x14ac:dyDescent="0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7"/>
      <c r="AT94" s="37"/>
    </row>
    <row r="95" spans="1:46" ht="15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7"/>
      <c r="AT95" s="37"/>
    </row>
    <row r="96" spans="1:46" ht="15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7"/>
      <c r="AT96" s="37"/>
    </row>
    <row r="97" spans="1:46" ht="15" x14ac:dyDescent="0.2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7"/>
      <c r="AT97" s="37"/>
    </row>
    <row r="98" spans="1:46" ht="15" x14ac:dyDescent="0.2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7"/>
      <c r="AT98" s="37"/>
    </row>
    <row r="99" spans="1:46" ht="15" x14ac:dyDescent="0.2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7"/>
      <c r="AT99" s="37"/>
    </row>
    <row r="100" spans="1:46" ht="15" x14ac:dyDescent="0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7"/>
      <c r="AT100" s="37"/>
    </row>
    <row r="101" spans="1:46" ht="15" x14ac:dyDescent="0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7"/>
      <c r="AT101" s="37"/>
    </row>
    <row r="102" spans="1:46" ht="15" x14ac:dyDescent="0.2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7"/>
      <c r="AT102" s="37"/>
    </row>
    <row r="103" spans="1:46" ht="15" x14ac:dyDescent="0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7"/>
      <c r="AT103" s="37"/>
    </row>
    <row r="104" spans="1:46" ht="15" x14ac:dyDescent="0.2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7"/>
      <c r="AT104" s="37"/>
    </row>
    <row r="105" spans="1:46" ht="15" x14ac:dyDescent="0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7"/>
      <c r="AT105" s="37"/>
    </row>
    <row r="106" spans="1:46" ht="15" x14ac:dyDescent="0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7"/>
      <c r="AT106" s="37"/>
    </row>
    <row r="107" spans="1:46" ht="15" x14ac:dyDescent="0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7"/>
      <c r="AT107" s="37"/>
    </row>
    <row r="108" spans="1:46" ht="15" x14ac:dyDescent="0.2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7"/>
      <c r="AT108" s="37"/>
    </row>
    <row r="109" spans="1:46" ht="15" x14ac:dyDescent="0.2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7"/>
      <c r="AT109" s="37"/>
    </row>
    <row r="110" spans="1:46" ht="15" x14ac:dyDescent="0.2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7"/>
      <c r="AT110" s="37"/>
    </row>
    <row r="111" spans="1:46" ht="15" x14ac:dyDescent="0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7"/>
      <c r="AT111" s="37"/>
    </row>
    <row r="112" spans="1:46" ht="15" x14ac:dyDescent="0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7"/>
      <c r="AT112" s="37"/>
    </row>
    <row r="113" spans="1:46" ht="15" x14ac:dyDescent="0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7"/>
      <c r="AT113" s="37"/>
    </row>
    <row r="114" spans="1:46" ht="15" x14ac:dyDescent="0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7"/>
      <c r="AT114" s="37"/>
    </row>
    <row r="115" spans="1:46" ht="15" x14ac:dyDescent="0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7"/>
      <c r="AT115" s="37"/>
    </row>
    <row r="116" spans="1:46" ht="15" x14ac:dyDescent="0.2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7"/>
      <c r="AT116" s="37"/>
    </row>
    <row r="117" spans="1:46" ht="15" x14ac:dyDescent="0.2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7"/>
      <c r="AT117" s="37"/>
    </row>
    <row r="118" spans="1:46" ht="15" x14ac:dyDescent="0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7"/>
      <c r="AT118" s="37"/>
    </row>
    <row r="119" spans="1:46" ht="15" x14ac:dyDescent="0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7"/>
      <c r="AT119" s="37"/>
    </row>
    <row r="120" spans="1:46" ht="15" x14ac:dyDescent="0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7"/>
      <c r="AT120" s="37"/>
    </row>
    <row r="121" spans="1:46" ht="15" x14ac:dyDescent="0.2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7"/>
      <c r="AT121" s="37"/>
    </row>
    <row r="122" spans="1:46" ht="15" x14ac:dyDescent="0.2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7"/>
      <c r="AT122" s="37"/>
    </row>
    <row r="123" spans="1:46" ht="15" x14ac:dyDescent="0.2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7"/>
      <c r="AT123" s="37"/>
    </row>
    <row r="124" spans="1:46" ht="15" x14ac:dyDescent="0.2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7"/>
      <c r="AT124" s="37"/>
    </row>
    <row r="125" spans="1:46" ht="15" x14ac:dyDescent="0.2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7"/>
      <c r="AT125" s="37"/>
    </row>
    <row r="126" spans="1:46" ht="15" x14ac:dyDescent="0.2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7"/>
      <c r="AT126" s="37"/>
    </row>
    <row r="127" spans="1:46" ht="15" x14ac:dyDescent="0.2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7"/>
      <c r="AT127" s="37"/>
    </row>
    <row r="128" spans="1:46" ht="15" x14ac:dyDescent="0.2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7"/>
      <c r="AT128" s="37"/>
    </row>
    <row r="129" spans="1:46" ht="15" x14ac:dyDescent="0.2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7"/>
      <c r="AT129" s="37"/>
    </row>
    <row r="130" spans="1:46" ht="15" x14ac:dyDescent="0.2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7"/>
      <c r="AT130" s="37"/>
    </row>
    <row r="131" spans="1:46" ht="15" x14ac:dyDescent="0.2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7"/>
      <c r="AT131" s="37"/>
    </row>
    <row r="132" spans="1:46" ht="15" x14ac:dyDescent="0.2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7"/>
      <c r="AT132" s="37"/>
    </row>
    <row r="133" spans="1:46" ht="15" x14ac:dyDescent="0.2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7"/>
      <c r="AT133" s="37"/>
    </row>
    <row r="134" spans="1:46" ht="15" x14ac:dyDescent="0.2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7"/>
      <c r="AT134" s="37"/>
    </row>
    <row r="135" spans="1:46" ht="15" x14ac:dyDescent="0.2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7"/>
      <c r="AT135" s="37"/>
    </row>
    <row r="136" spans="1:46" ht="15" x14ac:dyDescent="0.2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7"/>
      <c r="AT136" s="37"/>
    </row>
    <row r="137" spans="1:46" ht="15" x14ac:dyDescent="0.2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7"/>
      <c r="AT137" s="37"/>
    </row>
    <row r="138" spans="1:46" ht="15" x14ac:dyDescent="0.2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7"/>
      <c r="AT138" s="37"/>
    </row>
    <row r="139" spans="1:46" ht="15" x14ac:dyDescent="0.2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7"/>
      <c r="AT139" s="37"/>
    </row>
    <row r="140" spans="1:46" ht="15" x14ac:dyDescent="0.2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7"/>
      <c r="AT140" s="37"/>
    </row>
    <row r="141" spans="1:46" ht="15" x14ac:dyDescent="0.2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7"/>
      <c r="AT141" s="37"/>
    </row>
    <row r="142" spans="1:46" ht="15" x14ac:dyDescent="0.2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7"/>
      <c r="AT142" s="37"/>
    </row>
    <row r="143" spans="1:46" ht="15" x14ac:dyDescent="0.2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7"/>
      <c r="AT143" s="37"/>
    </row>
    <row r="144" spans="1:46" ht="15" x14ac:dyDescent="0.2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7"/>
      <c r="AT144" s="37"/>
    </row>
    <row r="145" spans="1:46" ht="15" x14ac:dyDescent="0.2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7"/>
      <c r="AT145" s="37"/>
    </row>
    <row r="146" spans="1:46" ht="15" x14ac:dyDescent="0.2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7"/>
      <c r="AT146" s="37"/>
    </row>
    <row r="147" spans="1:46" ht="15" x14ac:dyDescent="0.2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7"/>
      <c r="AT147" s="37"/>
    </row>
    <row r="148" spans="1:46" ht="15" x14ac:dyDescent="0.2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7"/>
      <c r="AT148" s="37"/>
    </row>
    <row r="149" spans="1:46" ht="15" x14ac:dyDescent="0.2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7"/>
      <c r="AT149" s="37"/>
    </row>
    <row r="150" spans="1:46" ht="15" x14ac:dyDescent="0.2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7"/>
      <c r="AT150" s="37"/>
    </row>
    <row r="151" spans="1:46" ht="15" x14ac:dyDescent="0.2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7"/>
      <c r="AT151" s="37"/>
    </row>
    <row r="152" spans="1:46" ht="15" x14ac:dyDescent="0.2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7"/>
      <c r="AT152" s="37"/>
    </row>
    <row r="153" spans="1:46" ht="15" x14ac:dyDescent="0.2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7"/>
      <c r="AT153" s="37"/>
    </row>
    <row r="154" spans="1:46" ht="15" x14ac:dyDescent="0.2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7"/>
      <c r="AT154" s="37"/>
    </row>
    <row r="155" spans="1:46" ht="15" x14ac:dyDescent="0.2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7"/>
      <c r="AT155" s="37"/>
    </row>
    <row r="156" spans="1:46" ht="15" x14ac:dyDescent="0.2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7"/>
      <c r="AT156" s="37"/>
    </row>
    <row r="157" spans="1:46" ht="15" x14ac:dyDescent="0.2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7"/>
      <c r="AT157" s="37"/>
    </row>
    <row r="158" spans="1:46" ht="15" x14ac:dyDescent="0.2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7"/>
      <c r="AT158" s="37"/>
    </row>
    <row r="159" spans="1:46" ht="15" x14ac:dyDescent="0.2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7"/>
      <c r="AT159" s="37"/>
    </row>
    <row r="160" spans="1:46" ht="15" x14ac:dyDescent="0.2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7"/>
      <c r="AT160" s="37"/>
    </row>
    <row r="161" spans="1:46" ht="15" x14ac:dyDescent="0.2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7"/>
      <c r="AT161" s="37"/>
    </row>
    <row r="162" spans="1:46" ht="15" x14ac:dyDescent="0.2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7"/>
      <c r="AT162" s="37"/>
    </row>
    <row r="163" spans="1:46" ht="15" x14ac:dyDescent="0.2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7"/>
      <c r="AT163" s="37"/>
    </row>
    <row r="164" spans="1:46" ht="15" x14ac:dyDescent="0.2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7"/>
      <c r="AT164" s="37"/>
    </row>
    <row r="165" spans="1:46" ht="15" x14ac:dyDescent="0.2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7"/>
      <c r="AT165" s="37"/>
    </row>
    <row r="166" spans="1:46" ht="15" x14ac:dyDescent="0.2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7"/>
      <c r="AT166" s="37"/>
    </row>
    <row r="167" spans="1:46" ht="15" x14ac:dyDescent="0.2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7"/>
      <c r="AT167" s="37"/>
    </row>
    <row r="168" spans="1:46" ht="15" x14ac:dyDescent="0.2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7"/>
      <c r="AT168" s="37"/>
    </row>
    <row r="169" spans="1:46" ht="15" x14ac:dyDescent="0.2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7"/>
      <c r="AT169" s="37"/>
    </row>
    <row r="170" spans="1:46" ht="15" x14ac:dyDescent="0.2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7"/>
      <c r="AT170" s="37"/>
    </row>
    <row r="171" spans="1:46" ht="15" x14ac:dyDescent="0.2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7"/>
      <c r="AT171" s="37"/>
    </row>
    <row r="172" spans="1:46" ht="15" x14ac:dyDescent="0.2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7"/>
      <c r="AT172" s="37"/>
    </row>
    <row r="173" spans="1:46" ht="15" x14ac:dyDescent="0.2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7"/>
      <c r="AT173" s="37"/>
    </row>
    <row r="174" spans="1:46" ht="15" x14ac:dyDescent="0.2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7"/>
      <c r="AT174" s="37"/>
    </row>
    <row r="175" spans="1:46" ht="15" x14ac:dyDescent="0.2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7"/>
      <c r="AT175" s="37"/>
    </row>
    <row r="176" spans="1:46" ht="15" x14ac:dyDescent="0.2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7"/>
      <c r="AT176" s="37"/>
    </row>
    <row r="177" spans="1:46" ht="15" x14ac:dyDescent="0.2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7"/>
      <c r="AT177" s="37"/>
    </row>
    <row r="178" spans="1:46" ht="15" x14ac:dyDescent="0.2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7"/>
      <c r="AT178" s="37"/>
    </row>
    <row r="179" spans="1:46" ht="15" x14ac:dyDescent="0.2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7"/>
      <c r="AT179" s="37"/>
    </row>
    <row r="180" spans="1:46" ht="15" x14ac:dyDescent="0.2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7"/>
      <c r="AT180" s="37"/>
    </row>
    <row r="181" spans="1:46" ht="15" x14ac:dyDescent="0.2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7"/>
      <c r="AT181" s="37"/>
    </row>
    <row r="182" spans="1:46" ht="15" x14ac:dyDescent="0.2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7"/>
      <c r="AT182" s="37"/>
    </row>
    <row r="183" spans="1:46" ht="15" x14ac:dyDescent="0.2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7"/>
      <c r="AT183" s="37"/>
    </row>
    <row r="184" spans="1:46" ht="15" x14ac:dyDescent="0.2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7"/>
      <c r="AT184" s="37"/>
    </row>
    <row r="185" spans="1:46" ht="15" x14ac:dyDescent="0.2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7"/>
      <c r="AT185" s="37"/>
    </row>
    <row r="186" spans="1:46" ht="15" x14ac:dyDescent="0.2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7"/>
      <c r="AT186" s="37"/>
    </row>
    <row r="187" spans="1:46" ht="15" x14ac:dyDescent="0.2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7"/>
      <c r="AT187" s="37"/>
    </row>
    <row r="188" spans="1:46" ht="15" x14ac:dyDescent="0.2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7"/>
      <c r="AT188" s="37"/>
    </row>
    <row r="189" spans="1:46" ht="15" x14ac:dyDescent="0.2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7"/>
      <c r="AT189" s="37"/>
    </row>
    <row r="190" spans="1:46" ht="15" x14ac:dyDescent="0.2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7"/>
      <c r="AT190" s="37"/>
    </row>
    <row r="191" spans="1:46" ht="15" x14ac:dyDescent="0.2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7"/>
      <c r="AT191" s="37"/>
    </row>
    <row r="192" spans="1:46" ht="15" x14ac:dyDescent="0.2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7"/>
      <c r="AT192" s="37"/>
    </row>
    <row r="193" spans="1:46" ht="15" x14ac:dyDescent="0.2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7"/>
      <c r="AT193" s="37"/>
    </row>
    <row r="194" spans="1:46" ht="15" x14ac:dyDescent="0.2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7"/>
      <c r="AT194" s="37"/>
    </row>
    <row r="195" spans="1:46" ht="15" x14ac:dyDescent="0.2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7"/>
      <c r="AT195" s="37"/>
    </row>
    <row r="196" spans="1:46" ht="15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7"/>
      <c r="AT196" s="37"/>
    </row>
    <row r="197" spans="1:46" ht="15" x14ac:dyDescent="0.2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7"/>
      <c r="AT197" s="37"/>
    </row>
    <row r="198" spans="1:46" ht="15" x14ac:dyDescent="0.2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7"/>
      <c r="AT198" s="37"/>
    </row>
    <row r="199" spans="1:46" ht="15" x14ac:dyDescent="0.2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7"/>
      <c r="AT199" s="37"/>
    </row>
    <row r="200" spans="1:46" ht="15" x14ac:dyDescent="0.2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7"/>
      <c r="AT200" s="37"/>
    </row>
    <row r="201" spans="1:46" ht="15" x14ac:dyDescent="0.2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7"/>
      <c r="AT201" s="37"/>
    </row>
    <row r="202" spans="1:46" ht="15" x14ac:dyDescent="0.2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7"/>
      <c r="AT202" s="37"/>
    </row>
    <row r="203" spans="1:46" ht="15" x14ac:dyDescent="0.2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7"/>
      <c r="AT203" s="37"/>
    </row>
    <row r="204" spans="1:46" ht="15" x14ac:dyDescent="0.2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7"/>
      <c r="AT204" s="37"/>
    </row>
    <row r="205" spans="1:46" ht="15" x14ac:dyDescent="0.2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7"/>
      <c r="AT205" s="37"/>
    </row>
    <row r="206" spans="1:46" ht="15" x14ac:dyDescent="0.2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7"/>
      <c r="AT206" s="37"/>
    </row>
    <row r="207" spans="1:46" ht="15" x14ac:dyDescent="0.2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7"/>
      <c r="AT207" s="37"/>
    </row>
    <row r="208" spans="1:46" ht="15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7"/>
      <c r="AT208" s="37"/>
    </row>
    <row r="209" spans="1:46" ht="15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7"/>
      <c r="AT209" s="37"/>
    </row>
    <row r="210" spans="1:46" ht="15" x14ac:dyDescent="0.2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7"/>
      <c r="AT210" s="37"/>
    </row>
    <row r="211" spans="1:46" ht="15" x14ac:dyDescent="0.2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7"/>
      <c r="AT211" s="37"/>
    </row>
    <row r="212" spans="1:46" ht="15" x14ac:dyDescent="0.2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7"/>
      <c r="AT212" s="37"/>
    </row>
    <row r="213" spans="1:46" x14ac:dyDescent="0.2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</row>
    <row r="214" spans="1:46" x14ac:dyDescent="0.2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</row>
    <row r="215" spans="1:46" x14ac:dyDescent="0.2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</row>
    <row r="216" spans="1:46" x14ac:dyDescent="0.2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</row>
    <row r="217" spans="1:46" x14ac:dyDescent="0.2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</row>
    <row r="218" spans="1:46" x14ac:dyDescent="0.2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</row>
  </sheetData>
  <mergeCells count="6">
    <mergeCell ref="D6:E6"/>
    <mergeCell ref="G6:H6"/>
    <mergeCell ref="D5:H5"/>
    <mergeCell ref="J5:N5"/>
    <mergeCell ref="J6:K6"/>
    <mergeCell ref="M6:N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"/>
  <sheetViews>
    <sheetView view="pageBreakPreview" zoomScaleNormal="100" zoomScaleSheetLayoutView="100" workbookViewId="0">
      <pane xSplit="3" ySplit="4" topLeftCell="Q5" activePane="bottomRight" state="frozen"/>
      <selection pane="topRight" activeCell="D1" sqref="D1"/>
      <selection pane="bottomLeft" activeCell="A5" sqref="A5"/>
      <selection pane="bottomRight" activeCell="U18" sqref="U18"/>
    </sheetView>
  </sheetViews>
  <sheetFormatPr defaultRowHeight="12.75" x14ac:dyDescent="0.2"/>
  <cols>
    <col min="1" max="1" width="9.42578125" style="1" customWidth="1"/>
    <col min="2" max="2" width="11.7109375" style="1" customWidth="1"/>
    <col min="3" max="3" width="24.42578125" style="1" customWidth="1"/>
    <col min="4" max="4" width="8.140625" style="1" customWidth="1"/>
    <col min="5" max="5" width="7.85546875" style="1" customWidth="1"/>
    <col min="6" max="6" width="7.140625" style="1" customWidth="1"/>
    <col min="7" max="7" width="8.28515625" style="1" customWidth="1"/>
    <col min="8" max="8" width="7" style="1" bestFit="1" customWidth="1"/>
    <col min="9" max="9" width="7.5703125" style="1" customWidth="1"/>
    <col min="10" max="10" width="6.140625" style="1" customWidth="1"/>
    <col min="11" max="12" width="6.28515625" style="1" customWidth="1"/>
    <col min="13" max="13" width="7.140625" style="1" customWidth="1"/>
    <col min="14" max="14" width="7.28515625" style="1" customWidth="1"/>
    <col min="15" max="16" width="7.5703125" style="1" customWidth="1"/>
    <col min="17" max="17" width="7.85546875" style="1" customWidth="1"/>
    <col min="18" max="18" width="8.5703125" style="1" customWidth="1"/>
    <col min="19" max="19" width="7.85546875" style="7" customWidth="1"/>
    <col min="20" max="20" width="7.7109375" style="1" customWidth="1"/>
    <col min="21" max="21" width="8" style="1" customWidth="1"/>
    <col min="22" max="23" width="7.5703125" style="1" customWidth="1"/>
    <col min="24" max="24" width="7.28515625" style="1" customWidth="1"/>
    <col min="25" max="27" width="9.140625" style="1" customWidth="1"/>
    <col min="28" max="16384" width="9.140625" style="1"/>
  </cols>
  <sheetData>
    <row r="1" spans="1:28" ht="15" customHeight="1" thickBot="1" x14ac:dyDescent="0.25">
      <c r="A1" s="77" t="s">
        <v>38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11"/>
      <c r="S1" s="12"/>
      <c r="T1" s="13"/>
      <c r="U1" s="13"/>
      <c r="V1" s="13"/>
      <c r="W1" s="13"/>
      <c r="X1" s="13"/>
      <c r="Y1" s="13"/>
      <c r="Z1" s="13"/>
      <c r="AA1" s="13"/>
      <c r="AB1" s="14"/>
    </row>
    <row r="2" spans="1:28" ht="12.75" customHeight="1" x14ac:dyDescent="0.2">
      <c r="A2" s="80" t="s">
        <v>0</v>
      </c>
      <c r="B2" s="83" t="s">
        <v>24</v>
      </c>
      <c r="C2" s="85" t="s">
        <v>1</v>
      </c>
      <c r="D2" s="70" t="s">
        <v>8</v>
      </c>
      <c r="E2" s="71"/>
      <c r="F2" s="72"/>
      <c r="G2" s="67" t="s">
        <v>7</v>
      </c>
      <c r="H2" s="68"/>
      <c r="I2" s="68"/>
      <c r="J2" s="70" t="s">
        <v>11</v>
      </c>
      <c r="K2" s="71"/>
      <c r="L2" s="72"/>
      <c r="M2" s="67" t="s">
        <v>12</v>
      </c>
      <c r="N2" s="68"/>
      <c r="O2" s="75"/>
      <c r="P2" s="76" t="s">
        <v>13</v>
      </c>
      <c r="Q2" s="68"/>
      <c r="R2" s="75"/>
      <c r="S2" s="76" t="s">
        <v>14</v>
      </c>
      <c r="T2" s="68"/>
      <c r="U2" s="75"/>
      <c r="V2" s="76" t="s">
        <v>15</v>
      </c>
      <c r="W2" s="68"/>
      <c r="X2" s="75"/>
      <c r="Y2" s="76" t="s">
        <v>16</v>
      </c>
      <c r="Z2" s="68"/>
      <c r="AA2" s="75"/>
      <c r="AB2" s="89" t="s">
        <v>17</v>
      </c>
    </row>
    <row r="3" spans="1:28" ht="16.5" customHeight="1" x14ac:dyDescent="0.2">
      <c r="A3" s="81"/>
      <c r="B3" s="83"/>
      <c r="C3" s="86"/>
      <c r="D3" s="73"/>
      <c r="E3" s="69"/>
      <c r="F3" s="74"/>
      <c r="G3" s="69"/>
      <c r="H3" s="69"/>
      <c r="I3" s="69"/>
      <c r="J3" s="73"/>
      <c r="K3" s="69"/>
      <c r="L3" s="74"/>
      <c r="M3" s="69"/>
      <c r="N3" s="69"/>
      <c r="O3" s="74"/>
      <c r="P3" s="73"/>
      <c r="Q3" s="69"/>
      <c r="R3" s="74"/>
      <c r="S3" s="73"/>
      <c r="T3" s="69"/>
      <c r="U3" s="74"/>
      <c r="V3" s="73"/>
      <c r="W3" s="69"/>
      <c r="X3" s="74"/>
      <c r="Y3" s="73"/>
      <c r="Z3" s="69"/>
      <c r="AA3" s="74"/>
      <c r="AB3" s="90"/>
    </row>
    <row r="4" spans="1:28" ht="12.75" customHeight="1" thickBot="1" x14ac:dyDescent="0.25">
      <c r="A4" s="82"/>
      <c r="B4" s="84"/>
      <c r="C4" s="87"/>
      <c r="D4" s="26" t="s">
        <v>5</v>
      </c>
      <c r="E4" s="27" t="s">
        <v>6</v>
      </c>
      <c r="F4" s="28" t="s">
        <v>2</v>
      </c>
      <c r="G4" s="29" t="s">
        <v>5</v>
      </c>
      <c r="H4" s="27" t="s">
        <v>6</v>
      </c>
      <c r="I4" s="30" t="s">
        <v>2</v>
      </c>
      <c r="J4" s="26" t="s">
        <v>5</v>
      </c>
      <c r="K4" s="27" t="s">
        <v>6</v>
      </c>
      <c r="L4" s="28" t="s">
        <v>2</v>
      </c>
      <c r="M4" s="29" t="s">
        <v>5</v>
      </c>
      <c r="N4" s="27" t="s">
        <v>6</v>
      </c>
      <c r="O4" s="28" t="s">
        <v>2</v>
      </c>
      <c r="P4" s="26" t="s">
        <v>5</v>
      </c>
      <c r="Q4" s="27" t="s">
        <v>6</v>
      </c>
      <c r="R4" s="28" t="s">
        <v>2</v>
      </c>
      <c r="S4" s="26" t="s">
        <v>5</v>
      </c>
      <c r="T4" s="27" t="s">
        <v>6</v>
      </c>
      <c r="U4" s="28" t="s">
        <v>2</v>
      </c>
      <c r="V4" s="26" t="s">
        <v>5</v>
      </c>
      <c r="W4" s="27" t="s">
        <v>6</v>
      </c>
      <c r="X4" s="28" t="s">
        <v>2</v>
      </c>
      <c r="Y4" s="26" t="s">
        <v>5</v>
      </c>
      <c r="Z4" s="27" t="s">
        <v>6</v>
      </c>
      <c r="AA4" s="28" t="s">
        <v>2</v>
      </c>
      <c r="AB4" s="31" t="s">
        <v>18</v>
      </c>
    </row>
    <row r="5" spans="1:28" x14ac:dyDescent="0.2">
      <c r="A5" s="88"/>
      <c r="B5" s="51"/>
      <c r="C5" s="17" t="s">
        <v>20</v>
      </c>
      <c r="D5" s="6"/>
      <c r="E5" s="2"/>
      <c r="F5" s="3"/>
      <c r="G5" s="6"/>
      <c r="H5" s="2"/>
      <c r="I5" s="3"/>
      <c r="J5" s="6"/>
      <c r="K5" s="2"/>
      <c r="L5" s="3"/>
      <c r="M5" s="6"/>
      <c r="N5" s="2"/>
      <c r="O5" s="3"/>
      <c r="P5" s="6"/>
      <c r="Q5" s="2"/>
      <c r="R5" s="3"/>
      <c r="S5" s="6"/>
      <c r="T5" s="2"/>
      <c r="U5" s="3"/>
      <c r="V5" s="6"/>
      <c r="W5" s="2"/>
      <c r="X5" s="3"/>
      <c r="Y5" s="6"/>
      <c r="Z5" s="2"/>
      <c r="AA5" s="3"/>
      <c r="AB5" s="9"/>
    </row>
    <row r="6" spans="1:28" x14ac:dyDescent="0.2">
      <c r="A6" s="88"/>
      <c r="B6" s="61">
        <v>40909</v>
      </c>
      <c r="C6" s="15" t="s">
        <v>3</v>
      </c>
      <c r="D6" s="18"/>
      <c r="E6" s="4"/>
      <c r="F6" s="19"/>
      <c r="G6" s="18"/>
      <c r="H6" s="4"/>
      <c r="I6" s="19"/>
      <c r="J6" s="18"/>
      <c r="K6" s="4"/>
      <c r="L6" s="19"/>
      <c r="M6" s="18"/>
      <c r="N6" s="4"/>
      <c r="O6" s="19"/>
      <c r="P6" s="6">
        <v>44</v>
      </c>
      <c r="Q6" s="55">
        <f>P6*2.3</f>
        <v>101.19999999999999</v>
      </c>
      <c r="R6" s="36">
        <f>SUM(P6:Q6)</f>
        <v>145.19999999999999</v>
      </c>
      <c r="S6" s="18"/>
      <c r="T6" s="4"/>
      <c r="U6" s="19"/>
      <c r="V6" s="18"/>
      <c r="W6" s="4"/>
      <c r="X6" s="19"/>
      <c r="Y6" s="6">
        <v>1</v>
      </c>
      <c r="Z6" s="2">
        <v>2</v>
      </c>
      <c r="AA6" s="36">
        <f>SUM(Y6:Z6)</f>
        <v>3</v>
      </c>
      <c r="AB6" s="9"/>
    </row>
    <row r="7" spans="1:28" x14ac:dyDescent="0.2">
      <c r="A7" s="88"/>
      <c r="B7" s="62"/>
      <c r="C7" s="15" t="s">
        <v>4</v>
      </c>
      <c r="D7" s="18"/>
      <c r="E7" s="4"/>
      <c r="F7" s="19"/>
      <c r="G7" s="18"/>
      <c r="H7" s="4"/>
      <c r="I7" s="19"/>
      <c r="J7" s="18"/>
      <c r="K7" s="4"/>
      <c r="L7" s="19"/>
      <c r="M7" s="18"/>
      <c r="N7" s="4"/>
      <c r="O7" s="19"/>
      <c r="P7" s="6">
        <f>P6/2</f>
        <v>22</v>
      </c>
      <c r="Q7" s="55">
        <f>P6*1.1</f>
        <v>48.400000000000006</v>
      </c>
      <c r="R7" s="36">
        <f>SUM(P7:Q7)</f>
        <v>70.400000000000006</v>
      </c>
      <c r="S7" s="18"/>
      <c r="T7" s="4"/>
      <c r="U7" s="19"/>
      <c r="V7" s="18"/>
      <c r="W7" s="4"/>
      <c r="X7" s="19"/>
      <c r="Y7" s="6">
        <v>1</v>
      </c>
      <c r="Z7" s="2">
        <v>0</v>
      </c>
      <c r="AA7" s="36">
        <f>SUM(Y7:Z7)</f>
        <v>1</v>
      </c>
      <c r="AB7" s="9"/>
    </row>
    <row r="8" spans="1:28" x14ac:dyDescent="0.2">
      <c r="A8" s="88"/>
      <c r="B8" s="62"/>
      <c r="C8" s="15" t="s">
        <v>19</v>
      </c>
      <c r="D8" s="18"/>
      <c r="E8" s="4"/>
      <c r="F8" s="19"/>
      <c r="G8" s="18"/>
      <c r="H8" s="4"/>
      <c r="I8" s="19"/>
      <c r="J8" s="18"/>
      <c r="K8" s="4"/>
      <c r="L8" s="19"/>
      <c r="M8" s="18"/>
      <c r="N8" s="4"/>
      <c r="O8" s="19"/>
      <c r="P8" s="6">
        <f>P6*0.4</f>
        <v>17.600000000000001</v>
      </c>
      <c r="Q8" s="55">
        <f>P6*2/3</f>
        <v>29.333333333333332</v>
      </c>
      <c r="R8" s="36">
        <f>SUM(P8:Q8)</f>
        <v>46.933333333333337</v>
      </c>
      <c r="S8" s="18"/>
      <c r="T8" s="4"/>
      <c r="U8" s="19"/>
      <c r="V8" s="18"/>
      <c r="W8" s="4"/>
      <c r="X8" s="19"/>
      <c r="Y8" s="6">
        <v>2</v>
      </c>
      <c r="Z8" s="2">
        <v>0</v>
      </c>
      <c r="AA8" s="36">
        <f>SUM(Y8:Z8)</f>
        <v>2</v>
      </c>
      <c r="AB8" s="9"/>
    </row>
    <row r="9" spans="1:28" x14ac:dyDescent="0.2">
      <c r="A9" s="88"/>
      <c r="B9" s="63"/>
      <c r="C9" s="16" t="s">
        <v>9</v>
      </c>
      <c r="D9" s="18"/>
      <c r="E9" s="4"/>
      <c r="F9" s="19"/>
      <c r="G9" s="18"/>
      <c r="H9" s="4"/>
      <c r="I9" s="19"/>
      <c r="J9" s="18"/>
      <c r="K9" s="4"/>
      <c r="L9" s="19"/>
      <c r="M9" s="18"/>
      <c r="N9" s="4"/>
      <c r="O9" s="19"/>
      <c r="P9" s="18"/>
      <c r="Q9" s="4"/>
      <c r="R9" s="19"/>
      <c r="S9" s="18"/>
      <c r="T9" s="4"/>
      <c r="U9" s="19"/>
      <c r="V9" s="18"/>
      <c r="W9" s="4"/>
      <c r="X9" s="19"/>
      <c r="Y9" s="18"/>
      <c r="Z9" s="4"/>
      <c r="AA9" s="19"/>
      <c r="AB9" s="9"/>
    </row>
    <row r="10" spans="1:28" x14ac:dyDescent="0.2">
      <c r="A10" s="88"/>
      <c r="B10" s="64">
        <v>40940</v>
      </c>
      <c r="C10" s="15" t="s">
        <v>3</v>
      </c>
      <c r="D10" s="18"/>
      <c r="E10" s="4"/>
      <c r="F10" s="19"/>
      <c r="G10" s="18"/>
      <c r="H10" s="4"/>
      <c r="I10" s="19"/>
      <c r="J10" s="18"/>
      <c r="K10" s="4"/>
      <c r="L10" s="19"/>
      <c r="M10" s="18"/>
      <c r="N10" s="4"/>
      <c r="O10" s="19"/>
      <c r="P10" s="6">
        <v>45</v>
      </c>
      <c r="Q10" s="55">
        <f>P10*2.3</f>
        <v>103.49999999999999</v>
      </c>
      <c r="R10" s="36">
        <f>SUM(P10:Q10)</f>
        <v>148.5</v>
      </c>
      <c r="S10" s="18"/>
      <c r="T10" s="4"/>
      <c r="U10" s="19"/>
      <c r="V10" s="18"/>
      <c r="W10" s="4"/>
      <c r="X10" s="19"/>
      <c r="Y10" s="6">
        <v>3</v>
      </c>
      <c r="Z10" s="2">
        <v>1</v>
      </c>
      <c r="AA10" s="36">
        <f>SUM(Y10:Z10)</f>
        <v>4</v>
      </c>
      <c r="AB10" s="9"/>
    </row>
    <row r="11" spans="1:28" x14ac:dyDescent="0.2">
      <c r="A11" s="88"/>
      <c r="B11" s="65"/>
      <c r="C11" s="15" t="s">
        <v>4</v>
      </c>
      <c r="D11" s="18"/>
      <c r="E11" s="4"/>
      <c r="F11" s="19"/>
      <c r="G11" s="18"/>
      <c r="H11" s="4"/>
      <c r="I11" s="19"/>
      <c r="J11" s="18"/>
      <c r="K11" s="4"/>
      <c r="L11" s="19"/>
      <c r="M11" s="18"/>
      <c r="N11" s="4"/>
      <c r="O11" s="19"/>
      <c r="P11" s="6">
        <f>P10/2</f>
        <v>22.5</v>
      </c>
      <c r="Q11" s="55">
        <f>P10*1.1</f>
        <v>49.500000000000007</v>
      </c>
      <c r="R11" s="36">
        <f>SUM(P11:Q11)</f>
        <v>72</v>
      </c>
      <c r="S11" s="18"/>
      <c r="T11" s="4"/>
      <c r="U11" s="19"/>
      <c r="V11" s="18"/>
      <c r="W11" s="4"/>
      <c r="X11" s="19"/>
      <c r="Y11" s="6">
        <v>1</v>
      </c>
      <c r="Z11" s="2">
        <v>0</v>
      </c>
      <c r="AA11" s="36">
        <f>SUM(Y11:Z11)</f>
        <v>1</v>
      </c>
      <c r="AB11" s="9"/>
    </row>
    <row r="12" spans="1:28" x14ac:dyDescent="0.2">
      <c r="A12" s="88"/>
      <c r="B12" s="65"/>
      <c r="C12" s="15" t="s">
        <v>19</v>
      </c>
      <c r="D12" s="18"/>
      <c r="E12" s="4"/>
      <c r="F12" s="19"/>
      <c r="G12" s="18"/>
      <c r="H12" s="4"/>
      <c r="I12" s="19"/>
      <c r="J12" s="18"/>
      <c r="K12" s="4"/>
      <c r="L12" s="19"/>
      <c r="M12" s="18"/>
      <c r="N12" s="4"/>
      <c r="O12" s="19"/>
      <c r="P12" s="6">
        <f>P10*0.4</f>
        <v>18</v>
      </c>
      <c r="Q12" s="55">
        <f>P10*2/3</f>
        <v>30</v>
      </c>
      <c r="R12" s="36">
        <f>SUM(P12:Q12)</f>
        <v>48</v>
      </c>
      <c r="S12" s="18"/>
      <c r="T12" s="4"/>
      <c r="U12" s="19"/>
      <c r="V12" s="18"/>
      <c r="W12" s="4"/>
      <c r="X12" s="19"/>
      <c r="Y12" s="6">
        <v>2</v>
      </c>
      <c r="Z12" s="2">
        <v>1</v>
      </c>
      <c r="AA12" s="36">
        <f>SUM(Y12:Z12)</f>
        <v>3</v>
      </c>
      <c r="AB12" s="9"/>
    </row>
    <row r="13" spans="1:28" x14ac:dyDescent="0.2">
      <c r="A13" s="88"/>
      <c r="B13" s="66"/>
      <c r="C13" s="16" t="s">
        <v>9</v>
      </c>
      <c r="D13" s="18"/>
      <c r="E13" s="4"/>
      <c r="F13" s="19"/>
      <c r="G13" s="18"/>
      <c r="H13" s="4"/>
      <c r="I13" s="19"/>
      <c r="J13" s="18"/>
      <c r="K13" s="4"/>
      <c r="L13" s="19"/>
      <c r="M13" s="18"/>
      <c r="N13" s="4"/>
      <c r="O13" s="19"/>
      <c r="P13" s="18"/>
      <c r="Q13" s="4"/>
      <c r="R13" s="19"/>
      <c r="S13" s="18"/>
      <c r="T13" s="4"/>
      <c r="U13" s="19"/>
      <c r="V13" s="18"/>
      <c r="W13" s="4"/>
      <c r="X13" s="19"/>
      <c r="Y13" s="18"/>
      <c r="Z13" s="4"/>
      <c r="AA13" s="19"/>
      <c r="AB13" s="9"/>
    </row>
    <row r="14" spans="1:28" x14ac:dyDescent="0.2">
      <c r="A14" s="88"/>
      <c r="B14" s="61">
        <v>40969</v>
      </c>
      <c r="C14" s="15" t="s">
        <v>3</v>
      </c>
      <c r="D14" s="18"/>
      <c r="E14" s="4"/>
      <c r="F14" s="19"/>
      <c r="G14" s="18"/>
      <c r="H14" s="4"/>
      <c r="I14" s="19"/>
      <c r="J14" s="18"/>
      <c r="K14" s="4"/>
      <c r="L14" s="19"/>
      <c r="M14" s="18"/>
      <c r="N14" s="4"/>
      <c r="O14" s="19"/>
      <c r="P14" s="6">
        <v>48</v>
      </c>
      <c r="Q14" s="55">
        <f>P14*2.3</f>
        <v>110.39999999999999</v>
      </c>
      <c r="R14" s="36">
        <f>SUM(P14:Q14)</f>
        <v>158.39999999999998</v>
      </c>
      <c r="S14" s="18"/>
      <c r="T14" s="4"/>
      <c r="U14" s="19"/>
      <c r="V14" s="18"/>
      <c r="W14" s="4"/>
      <c r="X14" s="19"/>
      <c r="Y14" s="6">
        <v>4</v>
      </c>
      <c r="Z14" s="2">
        <v>1</v>
      </c>
      <c r="AA14" s="36">
        <f>SUM(Y14:Z14)</f>
        <v>5</v>
      </c>
      <c r="AB14" s="9"/>
    </row>
    <row r="15" spans="1:28" x14ac:dyDescent="0.2">
      <c r="A15" s="88"/>
      <c r="B15" s="62"/>
      <c r="C15" s="15" t="s">
        <v>4</v>
      </c>
      <c r="D15" s="18"/>
      <c r="E15" s="4"/>
      <c r="F15" s="19"/>
      <c r="G15" s="18"/>
      <c r="H15" s="4"/>
      <c r="I15" s="19"/>
      <c r="J15" s="18"/>
      <c r="K15" s="4"/>
      <c r="L15" s="19"/>
      <c r="M15" s="18"/>
      <c r="N15" s="4"/>
      <c r="O15" s="19"/>
      <c r="P15" s="6">
        <f>P14/2</f>
        <v>24</v>
      </c>
      <c r="Q15" s="55">
        <f>P14*1.1</f>
        <v>52.800000000000004</v>
      </c>
      <c r="R15" s="36">
        <f>SUM(P15:Q15)</f>
        <v>76.800000000000011</v>
      </c>
      <c r="S15" s="18"/>
      <c r="T15" s="4"/>
      <c r="U15" s="19"/>
      <c r="V15" s="18"/>
      <c r="W15" s="4"/>
      <c r="X15" s="19"/>
      <c r="Y15" s="6">
        <v>1</v>
      </c>
      <c r="Z15" s="2">
        <v>1</v>
      </c>
      <c r="AA15" s="36">
        <f>SUM(Y15:Z15)</f>
        <v>2</v>
      </c>
      <c r="AB15" s="9"/>
    </row>
    <row r="16" spans="1:28" x14ac:dyDescent="0.2">
      <c r="A16" s="88"/>
      <c r="B16" s="62"/>
      <c r="C16" s="15" t="s">
        <v>19</v>
      </c>
      <c r="D16" s="18"/>
      <c r="E16" s="4"/>
      <c r="F16" s="19"/>
      <c r="G16" s="18"/>
      <c r="H16" s="4"/>
      <c r="I16" s="19"/>
      <c r="J16" s="18"/>
      <c r="K16" s="4"/>
      <c r="L16" s="19"/>
      <c r="M16" s="18"/>
      <c r="N16" s="4"/>
      <c r="O16" s="19"/>
      <c r="P16" s="6">
        <f>P14*0.4</f>
        <v>19.200000000000003</v>
      </c>
      <c r="Q16" s="55">
        <f>P14*2/3</f>
        <v>32</v>
      </c>
      <c r="R16" s="36">
        <f>SUM(P16:Q16)</f>
        <v>51.2</v>
      </c>
      <c r="S16" s="18"/>
      <c r="T16" s="4"/>
      <c r="U16" s="19"/>
      <c r="V16" s="18"/>
      <c r="W16" s="4"/>
      <c r="X16" s="19"/>
      <c r="Y16" s="6">
        <v>1</v>
      </c>
      <c r="Z16" s="2">
        <v>1</v>
      </c>
      <c r="AA16" s="36">
        <f>SUM(Y16:Z16)</f>
        <v>2</v>
      </c>
      <c r="AB16" s="9"/>
    </row>
    <row r="17" spans="1:28" x14ac:dyDescent="0.2">
      <c r="A17" s="88"/>
      <c r="B17" s="63"/>
      <c r="C17" s="16" t="s">
        <v>9</v>
      </c>
      <c r="D17" s="18"/>
      <c r="E17" s="4"/>
      <c r="F17" s="19"/>
      <c r="G17" s="18"/>
      <c r="H17" s="4"/>
      <c r="I17" s="19"/>
      <c r="J17" s="18"/>
      <c r="K17" s="4"/>
      <c r="L17" s="19"/>
      <c r="M17" s="18"/>
      <c r="N17" s="4"/>
      <c r="O17" s="19"/>
      <c r="P17" s="18"/>
      <c r="Q17" s="4"/>
      <c r="R17" s="19"/>
      <c r="S17" s="18"/>
      <c r="T17" s="4"/>
      <c r="U17" s="19"/>
      <c r="V17" s="18"/>
      <c r="W17" s="4"/>
      <c r="X17" s="19"/>
      <c r="Y17" s="18"/>
      <c r="Z17" s="4"/>
      <c r="AA17" s="19"/>
      <c r="AB17" s="9"/>
    </row>
    <row r="18" spans="1:28" x14ac:dyDescent="0.2">
      <c r="A18" s="88"/>
      <c r="B18" s="64">
        <v>41000</v>
      </c>
      <c r="C18" s="15" t="s">
        <v>3</v>
      </c>
      <c r="D18" s="18"/>
      <c r="E18" s="4"/>
      <c r="F18" s="19"/>
      <c r="G18" s="18"/>
      <c r="H18" s="4"/>
      <c r="I18" s="19"/>
      <c r="J18" s="18"/>
      <c r="K18" s="4"/>
      <c r="L18" s="19"/>
      <c r="M18" s="18"/>
      <c r="N18" s="4"/>
      <c r="O18" s="19"/>
      <c r="P18" s="6">
        <v>46</v>
      </c>
      <c r="Q18" s="55">
        <f>P18*2.3</f>
        <v>105.8</v>
      </c>
      <c r="R18" s="36">
        <f>SUM(P18:Q18)</f>
        <v>151.80000000000001</v>
      </c>
      <c r="S18" s="18"/>
      <c r="T18" s="4"/>
      <c r="U18" s="19"/>
      <c r="V18" s="18"/>
      <c r="W18" s="4"/>
      <c r="X18" s="19"/>
      <c r="Y18" s="6">
        <v>5</v>
      </c>
      <c r="Z18" s="2">
        <v>2</v>
      </c>
      <c r="AA18" s="36">
        <f>SUM(Y18:Z18)</f>
        <v>7</v>
      </c>
      <c r="AB18" s="9"/>
    </row>
    <row r="19" spans="1:28" x14ac:dyDescent="0.2">
      <c r="A19" s="88"/>
      <c r="B19" s="65"/>
      <c r="C19" s="15" t="s">
        <v>4</v>
      </c>
      <c r="D19" s="18"/>
      <c r="E19" s="4"/>
      <c r="F19" s="19"/>
      <c r="G19" s="18"/>
      <c r="H19" s="4"/>
      <c r="I19" s="19"/>
      <c r="J19" s="18"/>
      <c r="K19" s="4"/>
      <c r="L19" s="19"/>
      <c r="M19" s="18"/>
      <c r="N19" s="4"/>
      <c r="O19" s="19"/>
      <c r="P19" s="6">
        <f>P18/2</f>
        <v>23</v>
      </c>
      <c r="Q19" s="55">
        <f>P18*1.1</f>
        <v>50.6</v>
      </c>
      <c r="R19" s="36">
        <f>SUM(P19:Q19)</f>
        <v>73.599999999999994</v>
      </c>
      <c r="S19" s="18"/>
      <c r="T19" s="4"/>
      <c r="U19" s="19"/>
      <c r="V19" s="18"/>
      <c r="W19" s="4"/>
      <c r="X19" s="19"/>
      <c r="Y19" s="6">
        <v>2</v>
      </c>
      <c r="Z19" s="2">
        <v>3</v>
      </c>
      <c r="AA19" s="36">
        <f>SUM(Y19:Z19)</f>
        <v>5</v>
      </c>
      <c r="AB19" s="9"/>
    </row>
    <row r="20" spans="1:28" x14ac:dyDescent="0.2">
      <c r="A20" s="88"/>
      <c r="B20" s="65"/>
      <c r="C20" s="15" t="s">
        <v>19</v>
      </c>
      <c r="D20" s="18"/>
      <c r="E20" s="4"/>
      <c r="F20" s="19"/>
      <c r="G20" s="18"/>
      <c r="H20" s="4"/>
      <c r="I20" s="19"/>
      <c r="J20" s="18"/>
      <c r="K20" s="4"/>
      <c r="L20" s="19"/>
      <c r="M20" s="18"/>
      <c r="N20" s="4"/>
      <c r="O20" s="19"/>
      <c r="P20" s="6">
        <f>P18*0.4</f>
        <v>18.400000000000002</v>
      </c>
      <c r="Q20" s="55">
        <f>P18*2/3</f>
        <v>30.666666666666668</v>
      </c>
      <c r="R20" s="36">
        <f>SUM(P20:Q20)</f>
        <v>49.06666666666667</v>
      </c>
      <c r="S20" s="18"/>
      <c r="T20" s="4"/>
      <c r="U20" s="19"/>
      <c r="V20" s="18"/>
      <c r="W20" s="4"/>
      <c r="X20" s="19"/>
      <c r="Y20" s="6">
        <v>3</v>
      </c>
      <c r="Z20" s="2">
        <v>1</v>
      </c>
      <c r="AA20" s="36">
        <f>SUM(Y20:Z20)</f>
        <v>4</v>
      </c>
      <c r="AB20" s="9"/>
    </row>
    <row r="21" spans="1:28" x14ac:dyDescent="0.2">
      <c r="A21" s="88"/>
      <c r="B21" s="66"/>
      <c r="C21" s="16" t="s">
        <v>9</v>
      </c>
      <c r="D21" s="18"/>
      <c r="E21" s="4"/>
      <c r="F21" s="19"/>
      <c r="G21" s="18"/>
      <c r="H21" s="4"/>
      <c r="I21" s="19"/>
      <c r="J21" s="18"/>
      <c r="K21" s="4"/>
      <c r="L21" s="19"/>
      <c r="M21" s="18"/>
      <c r="N21" s="4"/>
      <c r="O21" s="19"/>
      <c r="P21" s="18"/>
      <c r="Q21" s="4"/>
      <c r="R21" s="19"/>
      <c r="S21" s="18"/>
      <c r="T21" s="4"/>
      <c r="U21" s="19"/>
      <c r="V21" s="18"/>
      <c r="W21" s="4"/>
      <c r="X21" s="19"/>
      <c r="Y21" s="18"/>
      <c r="Z21" s="4"/>
      <c r="AA21" s="19"/>
      <c r="AB21" s="9"/>
    </row>
    <row r="22" spans="1:28" x14ac:dyDescent="0.2">
      <c r="A22" s="88"/>
      <c r="B22" s="61">
        <v>41030</v>
      </c>
      <c r="C22" s="15" t="s">
        <v>3</v>
      </c>
      <c r="D22" s="18"/>
      <c r="E22" s="4"/>
      <c r="F22" s="19"/>
      <c r="G22" s="18"/>
      <c r="H22" s="4"/>
      <c r="I22" s="19"/>
      <c r="J22" s="18"/>
      <c r="K22" s="4"/>
      <c r="L22" s="19"/>
      <c r="M22" s="18"/>
      <c r="N22" s="4"/>
      <c r="O22" s="19"/>
      <c r="P22" s="6">
        <v>45</v>
      </c>
      <c r="Q22" s="55">
        <f>P22*2.3</f>
        <v>103.49999999999999</v>
      </c>
      <c r="R22" s="36">
        <f>SUM(P22:Q22)</f>
        <v>148.5</v>
      </c>
      <c r="S22" s="18"/>
      <c r="T22" s="4"/>
      <c r="U22" s="19"/>
      <c r="V22" s="18"/>
      <c r="W22" s="4"/>
      <c r="X22" s="19"/>
      <c r="Y22" s="6">
        <v>2</v>
      </c>
      <c r="Z22" s="2">
        <v>1</v>
      </c>
      <c r="AA22" s="36">
        <f>SUM(Y22:Z22)</f>
        <v>3</v>
      </c>
      <c r="AB22" s="9"/>
    </row>
    <row r="23" spans="1:28" x14ac:dyDescent="0.2">
      <c r="A23" s="88"/>
      <c r="B23" s="62"/>
      <c r="C23" s="15" t="s">
        <v>4</v>
      </c>
      <c r="D23" s="18"/>
      <c r="E23" s="4"/>
      <c r="F23" s="19"/>
      <c r="G23" s="18"/>
      <c r="H23" s="4"/>
      <c r="I23" s="19"/>
      <c r="J23" s="18"/>
      <c r="K23" s="4"/>
      <c r="L23" s="19"/>
      <c r="M23" s="18"/>
      <c r="N23" s="4"/>
      <c r="O23" s="19"/>
      <c r="P23" s="6">
        <f>P22/2</f>
        <v>22.5</v>
      </c>
      <c r="Q23" s="55">
        <f>P22*1.1</f>
        <v>49.500000000000007</v>
      </c>
      <c r="R23" s="36">
        <f>SUM(P23:Q23)</f>
        <v>72</v>
      </c>
      <c r="S23" s="18"/>
      <c r="T23" s="4"/>
      <c r="U23" s="19"/>
      <c r="V23" s="18"/>
      <c r="W23" s="4"/>
      <c r="X23" s="19"/>
      <c r="Y23" s="6">
        <v>2</v>
      </c>
      <c r="Z23" s="2">
        <v>1</v>
      </c>
      <c r="AA23" s="36">
        <f>SUM(Y23:Z23)</f>
        <v>3</v>
      </c>
      <c r="AB23" s="9"/>
    </row>
    <row r="24" spans="1:28" x14ac:dyDescent="0.2">
      <c r="A24" s="88"/>
      <c r="B24" s="62"/>
      <c r="C24" s="15" t="s">
        <v>19</v>
      </c>
      <c r="D24" s="18"/>
      <c r="E24" s="4"/>
      <c r="F24" s="19"/>
      <c r="G24" s="18"/>
      <c r="H24" s="4"/>
      <c r="I24" s="19"/>
      <c r="J24" s="18"/>
      <c r="K24" s="4"/>
      <c r="L24" s="19"/>
      <c r="M24" s="18"/>
      <c r="N24" s="4"/>
      <c r="O24" s="19"/>
      <c r="P24" s="6">
        <f>P22*0.4</f>
        <v>18</v>
      </c>
      <c r="Q24" s="55">
        <f>P22*2/3</f>
        <v>30</v>
      </c>
      <c r="R24" s="36">
        <f>SUM(P24:Q24)</f>
        <v>48</v>
      </c>
      <c r="S24" s="18"/>
      <c r="T24" s="4"/>
      <c r="U24" s="19"/>
      <c r="V24" s="18"/>
      <c r="W24" s="4"/>
      <c r="X24" s="19"/>
      <c r="Y24" s="6">
        <v>2</v>
      </c>
      <c r="Z24" s="2">
        <v>0</v>
      </c>
      <c r="AA24" s="36">
        <f>SUM(Y24:Z24)</f>
        <v>2</v>
      </c>
      <c r="AB24" s="9"/>
    </row>
    <row r="25" spans="1:28" x14ac:dyDescent="0.2">
      <c r="A25" s="88"/>
      <c r="B25" s="63"/>
      <c r="C25" s="16" t="s">
        <v>9</v>
      </c>
      <c r="D25" s="18"/>
      <c r="E25" s="4"/>
      <c r="F25" s="19"/>
      <c r="G25" s="18"/>
      <c r="H25" s="4"/>
      <c r="I25" s="19"/>
      <c r="J25" s="18"/>
      <c r="K25" s="4"/>
      <c r="L25" s="19"/>
      <c r="M25" s="18"/>
      <c r="N25" s="4"/>
      <c r="O25" s="19"/>
      <c r="P25" s="18"/>
      <c r="Q25" s="4"/>
      <c r="R25" s="19"/>
      <c r="S25" s="18"/>
      <c r="T25" s="4"/>
      <c r="U25" s="19"/>
      <c r="V25" s="18"/>
      <c r="W25" s="4"/>
      <c r="X25" s="19"/>
      <c r="Y25" s="18"/>
      <c r="Z25" s="4"/>
      <c r="AA25" s="19"/>
      <c r="AB25" s="9"/>
    </row>
    <row r="26" spans="1:28" x14ac:dyDescent="0.2">
      <c r="A26" s="88"/>
      <c r="B26" s="64">
        <v>41061</v>
      </c>
      <c r="C26" s="15" t="s">
        <v>3</v>
      </c>
      <c r="D26" s="18"/>
      <c r="E26" s="4"/>
      <c r="F26" s="19"/>
      <c r="G26" s="18"/>
      <c r="H26" s="4"/>
      <c r="I26" s="19"/>
      <c r="J26" s="18"/>
      <c r="K26" s="4"/>
      <c r="L26" s="19"/>
      <c r="M26" s="18"/>
      <c r="N26" s="4"/>
      <c r="O26" s="19"/>
      <c r="P26" s="6">
        <v>49</v>
      </c>
      <c r="Q26" s="55">
        <f>P26*2.3</f>
        <v>112.69999999999999</v>
      </c>
      <c r="R26" s="36">
        <f>SUM(P26:Q26)</f>
        <v>161.69999999999999</v>
      </c>
      <c r="S26" s="18"/>
      <c r="T26" s="4"/>
      <c r="U26" s="19"/>
      <c r="V26" s="18"/>
      <c r="W26" s="4"/>
      <c r="X26" s="19"/>
      <c r="Y26" s="6">
        <v>4</v>
      </c>
      <c r="Z26" s="2">
        <v>0</v>
      </c>
      <c r="AA26" s="36">
        <f>SUM(Y26:Z26)</f>
        <v>4</v>
      </c>
      <c r="AB26" s="9"/>
    </row>
    <row r="27" spans="1:28" x14ac:dyDescent="0.2">
      <c r="A27" s="88"/>
      <c r="B27" s="65"/>
      <c r="C27" s="15" t="s">
        <v>4</v>
      </c>
      <c r="D27" s="18"/>
      <c r="E27" s="4"/>
      <c r="F27" s="19"/>
      <c r="G27" s="18"/>
      <c r="H27" s="4"/>
      <c r="I27" s="19"/>
      <c r="J27" s="18"/>
      <c r="K27" s="4"/>
      <c r="L27" s="19"/>
      <c r="M27" s="18"/>
      <c r="N27" s="4"/>
      <c r="O27" s="19"/>
      <c r="P27" s="6">
        <f>P26/2</f>
        <v>24.5</v>
      </c>
      <c r="Q27" s="55">
        <f>P26*1.1</f>
        <v>53.900000000000006</v>
      </c>
      <c r="R27" s="36">
        <f>SUM(P27:Q27)</f>
        <v>78.400000000000006</v>
      </c>
      <c r="S27" s="18"/>
      <c r="T27" s="4"/>
      <c r="U27" s="19"/>
      <c r="V27" s="18"/>
      <c r="W27" s="4"/>
      <c r="X27" s="19"/>
      <c r="Y27" s="6">
        <v>1</v>
      </c>
      <c r="Z27" s="2">
        <v>1</v>
      </c>
      <c r="AA27" s="36">
        <f>SUM(Y27:Z27)</f>
        <v>2</v>
      </c>
      <c r="AB27" s="9"/>
    </row>
    <row r="28" spans="1:28" x14ac:dyDescent="0.2">
      <c r="A28" s="88"/>
      <c r="B28" s="65"/>
      <c r="C28" s="15" t="s">
        <v>19</v>
      </c>
      <c r="D28" s="18"/>
      <c r="E28" s="4"/>
      <c r="F28" s="19"/>
      <c r="G28" s="18"/>
      <c r="H28" s="4"/>
      <c r="I28" s="19"/>
      <c r="J28" s="18"/>
      <c r="K28" s="4"/>
      <c r="L28" s="19"/>
      <c r="M28" s="18"/>
      <c r="N28" s="4"/>
      <c r="O28" s="19"/>
      <c r="P28" s="6">
        <f>P26*0.4</f>
        <v>19.600000000000001</v>
      </c>
      <c r="Q28" s="55">
        <f>P26*2/3</f>
        <v>32.666666666666664</v>
      </c>
      <c r="R28" s="36">
        <f>SUM(P28:Q28)</f>
        <v>52.266666666666666</v>
      </c>
      <c r="S28" s="18"/>
      <c r="T28" s="4"/>
      <c r="U28" s="19"/>
      <c r="V28" s="18"/>
      <c r="W28" s="4"/>
      <c r="X28" s="19"/>
      <c r="Y28" s="6">
        <v>1</v>
      </c>
      <c r="Z28" s="2">
        <v>0</v>
      </c>
      <c r="AA28" s="36">
        <f>SUM(Y28:Z28)</f>
        <v>1</v>
      </c>
      <c r="AB28" s="9"/>
    </row>
    <row r="29" spans="1:28" x14ac:dyDescent="0.2">
      <c r="A29" s="88"/>
      <c r="B29" s="66"/>
      <c r="C29" s="16" t="s">
        <v>9</v>
      </c>
      <c r="D29" s="18"/>
      <c r="E29" s="4"/>
      <c r="F29" s="19"/>
      <c r="G29" s="18"/>
      <c r="H29" s="4"/>
      <c r="I29" s="19"/>
      <c r="J29" s="18"/>
      <c r="K29" s="4"/>
      <c r="L29" s="19"/>
      <c r="M29" s="18"/>
      <c r="N29" s="4"/>
      <c r="O29" s="19"/>
      <c r="P29" s="18"/>
      <c r="Q29" s="4"/>
      <c r="R29" s="19"/>
      <c r="S29" s="18"/>
      <c r="T29" s="4"/>
      <c r="U29" s="19"/>
      <c r="V29" s="18"/>
      <c r="W29" s="4"/>
      <c r="X29" s="19"/>
      <c r="Y29" s="18"/>
      <c r="Z29" s="4"/>
      <c r="AA29" s="19"/>
      <c r="AB29" s="9"/>
    </row>
    <row r="30" spans="1:28" x14ac:dyDescent="0.2">
      <c r="A30" s="88"/>
      <c r="B30" s="61">
        <v>41091</v>
      </c>
      <c r="C30" s="15" t="s">
        <v>3</v>
      </c>
      <c r="D30" s="18"/>
      <c r="E30" s="4"/>
      <c r="F30" s="19"/>
      <c r="G30" s="18"/>
      <c r="H30" s="4"/>
      <c r="I30" s="19"/>
      <c r="J30" s="18"/>
      <c r="K30" s="4"/>
      <c r="L30" s="19"/>
      <c r="M30" s="18"/>
      <c r="N30" s="4"/>
      <c r="O30" s="19"/>
      <c r="P30" s="6">
        <v>52</v>
      </c>
      <c r="Q30" s="55">
        <f>P30*2.3</f>
        <v>119.6</v>
      </c>
      <c r="R30" s="36">
        <f>SUM(P30:Q30)</f>
        <v>171.6</v>
      </c>
      <c r="S30" s="18"/>
      <c r="T30" s="4"/>
      <c r="U30" s="19"/>
      <c r="V30" s="18"/>
      <c r="W30" s="4"/>
      <c r="X30" s="19"/>
      <c r="Y30" s="6">
        <v>7</v>
      </c>
      <c r="Z30" s="2">
        <v>1</v>
      </c>
      <c r="AA30" s="36">
        <f>SUM(Y30:Z30)</f>
        <v>8</v>
      </c>
      <c r="AB30" s="9"/>
    </row>
    <row r="31" spans="1:28" x14ac:dyDescent="0.2">
      <c r="A31" s="88"/>
      <c r="B31" s="62"/>
      <c r="C31" s="15" t="s">
        <v>4</v>
      </c>
      <c r="D31" s="18"/>
      <c r="E31" s="4"/>
      <c r="F31" s="19"/>
      <c r="G31" s="18"/>
      <c r="H31" s="4"/>
      <c r="I31" s="19"/>
      <c r="J31" s="18"/>
      <c r="K31" s="4"/>
      <c r="L31" s="19"/>
      <c r="M31" s="18"/>
      <c r="N31" s="4"/>
      <c r="O31" s="19"/>
      <c r="P31" s="6">
        <f>P30/2</f>
        <v>26</v>
      </c>
      <c r="Q31" s="55">
        <f>P30*1.1</f>
        <v>57.2</v>
      </c>
      <c r="R31" s="36">
        <f>SUM(P31:Q31)</f>
        <v>83.2</v>
      </c>
      <c r="S31" s="18"/>
      <c r="T31" s="4"/>
      <c r="U31" s="19"/>
      <c r="V31" s="18"/>
      <c r="W31" s="4"/>
      <c r="X31" s="19"/>
      <c r="Y31" s="6">
        <v>0</v>
      </c>
      <c r="Z31" s="2">
        <v>2</v>
      </c>
      <c r="AA31" s="36">
        <f>SUM(Y31:Z31)</f>
        <v>2</v>
      </c>
      <c r="AB31" s="9"/>
    </row>
    <row r="32" spans="1:28" x14ac:dyDescent="0.2">
      <c r="A32" s="88"/>
      <c r="B32" s="62"/>
      <c r="C32" s="15" t="s">
        <v>19</v>
      </c>
      <c r="D32" s="18"/>
      <c r="E32" s="4"/>
      <c r="F32" s="19"/>
      <c r="G32" s="18"/>
      <c r="H32" s="4"/>
      <c r="I32" s="19"/>
      <c r="J32" s="18"/>
      <c r="K32" s="4"/>
      <c r="L32" s="19"/>
      <c r="M32" s="18"/>
      <c r="N32" s="4"/>
      <c r="O32" s="19"/>
      <c r="P32" s="6">
        <f>P30*0.4</f>
        <v>20.8</v>
      </c>
      <c r="Q32" s="55">
        <f>P30*2/3</f>
        <v>34.666666666666664</v>
      </c>
      <c r="R32" s="36">
        <f>SUM(P32:Q32)</f>
        <v>55.466666666666669</v>
      </c>
      <c r="S32" s="18"/>
      <c r="T32" s="4"/>
      <c r="U32" s="19"/>
      <c r="V32" s="18"/>
      <c r="W32" s="4"/>
      <c r="X32" s="19"/>
      <c r="Y32" s="6">
        <v>0</v>
      </c>
      <c r="Z32" s="2">
        <v>0</v>
      </c>
      <c r="AA32" s="36">
        <f>SUM(Y32:Z32)</f>
        <v>0</v>
      </c>
      <c r="AB32" s="9"/>
    </row>
    <row r="33" spans="1:28" x14ac:dyDescent="0.2">
      <c r="A33" s="88"/>
      <c r="B33" s="63"/>
      <c r="C33" s="16" t="s">
        <v>9</v>
      </c>
      <c r="D33" s="18"/>
      <c r="E33" s="4"/>
      <c r="F33" s="19"/>
      <c r="G33" s="18"/>
      <c r="H33" s="4"/>
      <c r="I33" s="19"/>
      <c r="J33" s="18"/>
      <c r="K33" s="4"/>
      <c r="L33" s="19"/>
      <c r="M33" s="18"/>
      <c r="N33" s="4"/>
      <c r="O33" s="19"/>
      <c r="P33" s="18"/>
      <c r="Q33" s="4"/>
      <c r="R33" s="19"/>
      <c r="S33" s="18"/>
      <c r="T33" s="4"/>
      <c r="U33" s="19"/>
      <c r="V33" s="18"/>
      <c r="W33" s="4"/>
      <c r="X33" s="19"/>
      <c r="Y33" s="18"/>
      <c r="Z33" s="4"/>
      <c r="AA33" s="19"/>
      <c r="AB33" s="9"/>
    </row>
    <row r="34" spans="1:28" x14ac:dyDescent="0.2">
      <c r="A34" s="88"/>
      <c r="B34" s="64">
        <v>41122</v>
      </c>
      <c r="C34" s="15" t="s">
        <v>3</v>
      </c>
      <c r="D34" s="18"/>
      <c r="E34" s="4"/>
      <c r="F34" s="19"/>
      <c r="G34" s="18"/>
      <c r="H34" s="4"/>
      <c r="I34" s="19"/>
      <c r="J34" s="18"/>
      <c r="K34" s="4"/>
      <c r="L34" s="19"/>
      <c r="M34" s="18"/>
      <c r="N34" s="4"/>
      <c r="O34" s="19"/>
      <c r="P34" s="6">
        <v>53</v>
      </c>
      <c r="Q34" s="55">
        <f>P34*2.3</f>
        <v>121.89999999999999</v>
      </c>
      <c r="R34" s="36">
        <f>SUM(P34:Q34)</f>
        <v>174.89999999999998</v>
      </c>
      <c r="S34" s="18"/>
      <c r="T34" s="4"/>
      <c r="U34" s="19"/>
      <c r="V34" s="18"/>
      <c r="W34" s="4"/>
      <c r="X34" s="19"/>
      <c r="Y34" s="6">
        <v>4</v>
      </c>
      <c r="Z34" s="2">
        <v>0</v>
      </c>
      <c r="AA34" s="36">
        <f>SUM(Y34:Z34)</f>
        <v>4</v>
      </c>
      <c r="AB34" s="9"/>
    </row>
    <row r="35" spans="1:28" x14ac:dyDescent="0.2">
      <c r="A35" s="88"/>
      <c r="B35" s="65"/>
      <c r="C35" s="15" t="s">
        <v>4</v>
      </c>
      <c r="D35" s="18"/>
      <c r="E35" s="4"/>
      <c r="F35" s="19"/>
      <c r="G35" s="18"/>
      <c r="H35" s="4"/>
      <c r="I35" s="19"/>
      <c r="J35" s="18"/>
      <c r="K35" s="4"/>
      <c r="L35" s="19"/>
      <c r="M35" s="18"/>
      <c r="N35" s="4"/>
      <c r="O35" s="19"/>
      <c r="P35" s="6">
        <f>P34/2</f>
        <v>26.5</v>
      </c>
      <c r="Q35" s="55">
        <f>P34*1.1</f>
        <v>58.300000000000004</v>
      </c>
      <c r="R35" s="36">
        <f>SUM(P35:Q35)</f>
        <v>84.800000000000011</v>
      </c>
      <c r="S35" s="18"/>
      <c r="T35" s="4"/>
      <c r="U35" s="19"/>
      <c r="V35" s="18"/>
      <c r="W35" s="4"/>
      <c r="X35" s="19"/>
      <c r="Y35" s="6">
        <v>2</v>
      </c>
      <c r="Z35" s="2">
        <v>0</v>
      </c>
      <c r="AA35" s="36">
        <f>SUM(Y35:Z35)</f>
        <v>2</v>
      </c>
      <c r="AB35" s="9"/>
    </row>
    <row r="36" spans="1:28" x14ac:dyDescent="0.2">
      <c r="A36" s="88"/>
      <c r="B36" s="65"/>
      <c r="C36" s="15" t="s">
        <v>19</v>
      </c>
      <c r="D36" s="18"/>
      <c r="E36" s="4"/>
      <c r="F36" s="19"/>
      <c r="G36" s="18"/>
      <c r="H36" s="4"/>
      <c r="I36" s="19"/>
      <c r="J36" s="18"/>
      <c r="K36" s="4"/>
      <c r="L36" s="19"/>
      <c r="M36" s="18"/>
      <c r="N36" s="4"/>
      <c r="O36" s="19"/>
      <c r="P36" s="6">
        <f>P34*0.4</f>
        <v>21.200000000000003</v>
      </c>
      <c r="Q36" s="55">
        <f>P34*2/3</f>
        <v>35.333333333333336</v>
      </c>
      <c r="R36" s="36">
        <f>SUM(P36:Q36)</f>
        <v>56.533333333333339</v>
      </c>
      <c r="S36" s="18"/>
      <c r="T36" s="4"/>
      <c r="U36" s="19"/>
      <c r="V36" s="18"/>
      <c r="W36" s="4"/>
      <c r="X36" s="19"/>
      <c r="Y36" s="6">
        <v>2</v>
      </c>
      <c r="Z36" s="2">
        <v>0</v>
      </c>
      <c r="AA36" s="36">
        <f>SUM(Y36:Z36)</f>
        <v>2</v>
      </c>
      <c r="AB36" s="9"/>
    </row>
    <row r="37" spans="1:28" x14ac:dyDescent="0.2">
      <c r="A37" s="88"/>
      <c r="B37" s="66"/>
      <c r="C37" s="16" t="s">
        <v>9</v>
      </c>
      <c r="D37" s="18"/>
      <c r="E37" s="4"/>
      <c r="F37" s="19"/>
      <c r="G37" s="18"/>
      <c r="H37" s="4"/>
      <c r="I37" s="19"/>
      <c r="J37" s="18"/>
      <c r="K37" s="4"/>
      <c r="L37" s="19"/>
      <c r="M37" s="18"/>
      <c r="N37" s="4"/>
      <c r="O37" s="19"/>
      <c r="P37" s="18"/>
      <c r="Q37" s="4"/>
      <c r="R37" s="19"/>
      <c r="S37" s="18"/>
      <c r="T37" s="4"/>
      <c r="U37" s="19"/>
      <c r="V37" s="18"/>
      <c r="W37" s="4"/>
      <c r="X37" s="19"/>
      <c r="Y37" s="18"/>
      <c r="Z37" s="4"/>
      <c r="AA37" s="19"/>
      <c r="AB37" s="9"/>
    </row>
    <row r="38" spans="1:28" x14ac:dyDescent="0.2">
      <c r="A38" s="88"/>
      <c r="B38" s="61">
        <v>41153</v>
      </c>
      <c r="C38" s="15" t="s">
        <v>3</v>
      </c>
      <c r="D38" s="18"/>
      <c r="E38" s="4"/>
      <c r="F38" s="19"/>
      <c r="G38" s="18"/>
      <c r="H38" s="4"/>
      <c r="I38" s="19"/>
      <c r="J38" s="18"/>
      <c r="K38" s="4"/>
      <c r="L38" s="19"/>
      <c r="M38" s="18"/>
      <c r="N38" s="4"/>
      <c r="O38" s="19"/>
      <c r="P38" s="6">
        <v>56</v>
      </c>
      <c r="Q38" s="55">
        <f>P38*2.3</f>
        <v>128.79999999999998</v>
      </c>
      <c r="R38" s="36">
        <f>SUM(P38:Q38)</f>
        <v>184.79999999999998</v>
      </c>
      <c r="S38" s="18"/>
      <c r="T38" s="4"/>
      <c r="U38" s="19"/>
      <c r="V38" s="18"/>
      <c r="W38" s="4"/>
      <c r="X38" s="19"/>
      <c r="Y38" s="6">
        <v>5</v>
      </c>
      <c r="Z38" s="2">
        <v>1</v>
      </c>
      <c r="AA38" s="36">
        <f>SUM(Y38:Z38)</f>
        <v>6</v>
      </c>
      <c r="AB38" s="9"/>
    </row>
    <row r="39" spans="1:28" x14ac:dyDescent="0.2">
      <c r="A39" s="88"/>
      <c r="B39" s="62"/>
      <c r="C39" s="15" t="s">
        <v>4</v>
      </c>
      <c r="D39" s="18"/>
      <c r="E39" s="4"/>
      <c r="F39" s="19"/>
      <c r="G39" s="18"/>
      <c r="H39" s="4"/>
      <c r="I39" s="19"/>
      <c r="J39" s="18"/>
      <c r="K39" s="4"/>
      <c r="L39" s="19"/>
      <c r="M39" s="18"/>
      <c r="N39" s="4"/>
      <c r="O39" s="19"/>
      <c r="P39" s="6">
        <f>P38/2</f>
        <v>28</v>
      </c>
      <c r="Q39" s="55">
        <f>P38*1.1</f>
        <v>61.600000000000009</v>
      </c>
      <c r="R39" s="36">
        <f>SUM(P39:Q39)</f>
        <v>89.600000000000009</v>
      </c>
      <c r="S39" s="18"/>
      <c r="T39" s="4"/>
      <c r="U39" s="19"/>
      <c r="V39" s="18"/>
      <c r="W39" s="4"/>
      <c r="X39" s="19"/>
      <c r="Y39" s="6">
        <v>1</v>
      </c>
      <c r="Z39" s="2">
        <v>2</v>
      </c>
      <c r="AA39" s="36">
        <f>SUM(Y39:Z39)</f>
        <v>3</v>
      </c>
      <c r="AB39" s="9"/>
    </row>
    <row r="40" spans="1:28" x14ac:dyDescent="0.2">
      <c r="A40" s="88"/>
      <c r="B40" s="62"/>
      <c r="C40" s="15" t="s">
        <v>19</v>
      </c>
      <c r="D40" s="18"/>
      <c r="E40" s="4"/>
      <c r="F40" s="19"/>
      <c r="G40" s="18"/>
      <c r="H40" s="4"/>
      <c r="I40" s="19"/>
      <c r="J40" s="18"/>
      <c r="K40" s="4"/>
      <c r="L40" s="19"/>
      <c r="M40" s="18"/>
      <c r="N40" s="4"/>
      <c r="O40" s="19"/>
      <c r="P40" s="6">
        <f>P38*0.4</f>
        <v>22.400000000000002</v>
      </c>
      <c r="Q40" s="55">
        <f>P38*2/3</f>
        <v>37.333333333333336</v>
      </c>
      <c r="R40" s="36">
        <f>SUM(P40:Q40)</f>
        <v>59.733333333333334</v>
      </c>
      <c r="S40" s="18"/>
      <c r="T40" s="4"/>
      <c r="U40" s="19"/>
      <c r="V40" s="18"/>
      <c r="W40" s="4"/>
      <c r="X40" s="19"/>
      <c r="Y40" s="6">
        <v>1</v>
      </c>
      <c r="Z40" s="2">
        <v>1</v>
      </c>
      <c r="AA40" s="36">
        <f>SUM(Y40:Z40)</f>
        <v>2</v>
      </c>
      <c r="AB40" s="9"/>
    </row>
    <row r="41" spans="1:28" x14ac:dyDescent="0.2">
      <c r="A41" s="88"/>
      <c r="B41" s="63"/>
      <c r="C41" s="16" t="s">
        <v>9</v>
      </c>
      <c r="D41" s="18"/>
      <c r="E41" s="4"/>
      <c r="F41" s="19"/>
      <c r="G41" s="18"/>
      <c r="H41" s="4"/>
      <c r="I41" s="19"/>
      <c r="J41" s="18"/>
      <c r="K41" s="4"/>
      <c r="L41" s="19"/>
      <c r="M41" s="18"/>
      <c r="N41" s="4"/>
      <c r="O41" s="19"/>
      <c r="P41" s="18"/>
      <c r="Q41" s="4"/>
      <c r="R41" s="19"/>
      <c r="S41" s="18"/>
      <c r="T41" s="4"/>
      <c r="U41" s="19"/>
      <c r="V41" s="18"/>
      <c r="W41" s="4"/>
      <c r="X41" s="19"/>
      <c r="Y41" s="18"/>
      <c r="Z41" s="4"/>
      <c r="AA41" s="19"/>
      <c r="AB41" s="9"/>
    </row>
    <row r="42" spans="1:28" x14ac:dyDescent="0.2">
      <c r="A42" s="88"/>
      <c r="B42" s="65">
        <v>41183</v>
      </c>
      <c r="C42" s="15" t="s">
        <v>3</v>
      </c>
      <c r="D42" s="18"/>
      <c r="E42" s="4"/>
      <c r="F42" s="19"/>
      <c r="G42" s="18"/>
      <c r="H42" s="4"/>
      <c r="I42" s="19"/>
      <c r="J42" s="18"/>
      <c r="K42" s="4"/>
      <c r="L42" s="19"/>
      <c r="M42" s="18"/>
      <c r="N42" s="4"/>
      <c r="O42" s="19"/>
      <c r="P42" s="6">
        <v>63</v>
      </c>
      <c r="Q42" s="55">
        <f>P42*2.3</f>
        <v>144.89999999999998</v>
      </c>
      <c r="R42" s="36">
        <f>SUM(P42:Q42)</f>
        <v>207.89999999999998</v>
      </c>
      <c r="S42" s="18"/>
      <c r="T42" s="4"/>
      <c r="U42" s="19"/>
      <c r="V42" s="18"/>
      <c r="W42" s="4"/>
      <c r="X42" s="19"/>
      <c r="Y42" s="6">
        <v>4</v>
      </c>
      <c r="Z42" s="2">
        <v>0</v>
      </c>
      <c r="AA42" s="36">
        <f t="shared" ref="AA42:AA48" si="0">SUM(Y42:Z42)</f>
        <v>4</v>
      </c>
      <c r="AB42" s="9"/>
    </row>
    <row r="43" spans="1:28" x14ac:dyDescent="0.2">
      <c r="A43" s="88"/>
      <c r="B43" s="65"/>
      <c r="C43" s="15" t="s">
        <v>4</v>
      </c>
      <c r="D43" s="18"/>
      <c r="E43" s="4"/>
      <c r="F43" s="19"/>
      <c r="G43" s="18"/>
      <c r="H43" s="4"/>
      <c r="I43" s="19"/>
      <c r="J43" s="18"/>
      <c r="K43" s="4"/>
      <c r="L43" s="19"/>
      <c r="M43" s="18"/>
      <c r="N43" s="4"/>
      <c r="O43" s="19"/>
      <c r="P43" s="6">
        <f>P42/2</f>
        <v>31.5</v>
      </c>
      <c r="Q43" s="55">
        <f>P42*1.1</f>
        <v>69.300000000000011</v>
      </c>
      <c r="R43" s="36">
        <f>SUM(P43:Q43)</f>
        <v>100.80000000000001</v>
      </c>
      <c r="S43" s="18"/>
      <c r="T43" s="4"/>
      <c r="U43" s="19"/>
      <c r="V43" s="18"/>
      <c r="W43" s="4"/>
      <c r="X43" s="19"/>
      <c r="Y43" s="6">
        <v>1</v>
      </c>
      <c r="Z43" s="2">
        <v>1</v>
      </c>
      <c r="AA43" s="36">
        <f t="shared" si="0"/>
        <v>2</v>
      </c>
      <c r="AB43" s="9"/>
    </row>
    <row r="44" spans="1:28" x14ac:dyDescent="0.2">
      <c r="A44" s="88"/>
      <c r="B44" s="65"/>
      <c r="C44" s="15" t="s">
        <v>19</v>
      </c>
      <c r="D44" s="18"/>
      <c r="E44" s="4"/>
      <c r="F44" s="19"/>
      <c r="G44" s="18"/>
      <c r="H44" s="4"/>
      <c r="I44" s="19"/>
      <c r="J44" s="18"/>
      <c r="K44" s="4"/>
      <c r="L44" s="19"/>
      <c r="M44" s="18"/>
      <c r="N44" s="4"/>
      <c r="O44" s="19"/>
      <c r="P44" s="6">
        <f>P42*0.4</f>
        <v>25.200000000000003</v>
      </c>
      <c r="Q44" s="55">
        <f>P42*2/3</f>
        <v>42</v>
      </c>
      <c r="R44" s="36">
        <f>SUM(P44:Q44)</f>
        <v>67.2</v>
      </c>
      <c r="S44" s="18"/>
      <c r="T44" s="4"/>
      <c r="U44" s="19"/>
      <c r="V44" s="18"/>
      <c r="W44" s="4"/>
      <c r="X44" s="19"/>
      <c r="Y44" s="6">
        <v>0</v>
      </c>
      <c r="Z44" s="2">
        <v>1</v>
      </c>
      <c r="AA44" s="36">
        <f t="shared" si="0"/>
        <v>1</v>
      </c>
      <c r="AB44" s="9"/>
    </row>
    <row r="45" spans="1:28" x14ac:dyDescent="0.2">
      <c r="A45" s="88"/>
      <c r="B45" s="66"/>
      <c r="C45" s="16" t="s">
        <v>9</v>
      </c>
      <c r="D45" s="18"/>
      <c r="E45" s="4"/>
      <c r="F45" s="19"/>
      <c r="G45" s="18"/>
      <c r="H45" s="4"/>
      <c r="I45" s="19"/>
      <c r="J45" s="18"/>
      <c r="K45" s="4"/>
      <c r="L45" s="19"/>
      <c r="M45" s="18"/>
      <c r="N45" s="4"/>
      <c r="O45" s="19"/>
      <c r="P45" s="6"/>
      <c r="Q45" s="2"/>
      <c r="R45" s="36"/>
      <c r="S45" s="18"/>
      <c r="T45" s="4"/>
      <c r="U45" s="19"/>
      <c r="V45" s="18"/>
      <c r="W45" s="4"/>
      <c r="X45" s="19"/>
      <c r="Y45" s="6"/>
      <c r="Z45" s="2"/>
      <c r="AA45" s="36"/>
      <c r="AB45" s="9"/>
    </row>
    <row r="46" spans="1:28" x14ac:dyDescent="0.2">
      <c r="A46" s="88"/>
      <c r="B46" s="61">
        <v>41214</v>
      </c>
      <c r="C46" s="15" t="s">
        <v>3</v>
      </c>
      <c r="D46" s="18"/>
      <c r="E46" s="4"/>
      <c r="F46" s="19"/>
      <c r="G46" s="18"/>
      <c r="H46" s="4"/>
      <c r="I46" s="19"/>
      <c r="J46" s="18"/>
      <c r="K46" s="4"/>
      <c r="L46" s="19"/>
      <c r="M46" s="18"/>
      <c r="N46" s="4"/>
      <c r="O46" s="19"/>
      <c r="P46" s="6">
        <v>67</v>
      </c>
      <c r="Q46" s="55">
        <f>P46*2.3</f>
        <v>154.1</v>
      </c>
      <c r="R46" s="36">
        <f>SUM(P46:Q46)</f>
        <v>221.1</v>
      </c>
      <c r="S46" s="18"/>
      <c r="T46" s="4"/>
      <c r="U46" s="19"/>
      <c r="V46" s="18"/>
      <c r="W46" s="4"/>
      <c r="X46" s="19"/>
      <c r="Y46" s="6">
        <v>6</v>
      </c>
      <c r="Z46" s="2">
        <v>1</v>
      </c>
      <c r="AA46" s="36">
        <f t="shared" si="0"/>
        <v>7</v>
      </c>
      <c r="AB46" s="9"/>
    </row>
    <row r="47" spans="1:28" x14ac:dyDescent="0.2">
      <c r="A47" s="88"/>
      <c r="B47" s="62"/>
      <c r="C47" s="15" t="s">
        <v>4</v>
      </c>
      <c r="D47" s="18"/>
      <c r="E47" s="4"/>
      <c r="F47" s="19"/>
      <c r="G47" s="18"/>
      <c r="H47" s="4"/>
      <c r="I47" s="19"/>
      <c r="J47" s="18"/>
      <c r="K47" s="4"/>
      <c r="L47" s="19"/>
      <c r="M47" s="18"/>
      <c r="N47" s="4"/>
      <c r="O47" s="19"/>
      <c r="P47" s="6">
        <f>P46/2</f>
        <v>33.5</v>
      </c>
      <c r="Q47" s="55">
        <f>P46*1.1</f>
        <v>73.7</v>
      </c>
      <c r="R47" s="36">
        <f>SUM(P47:Q47)</f>
        <v>107.2</v>
      </c>
      <c r="S47" s="18"/>
      <c r="T47" s="4"/>
      <c r="U47" s="19"/>
      <c r="V47" s="18"/>
      <c r="W47" s="4"/>
      <c r="X47" s="19"/>
      <c r="Y47" s="6">
        <v>1</v>
      </c>
      <c r="Z47" s="2">
        <v>0</v>
      </c>
      <c r="AA47" s="36">
        <f t="shared" si="0"/>
        <v>1</v>
      </c>
      <c r="AB47" s="9"/>
    </row>
    <row r="48" spans="1:28" x14ac:dyDescent="0.2">
      <c r="A48" s="88"/>
      <c r="B48" s="62"/>
      <c r="C48" s="15" t="s">
        <v>19</v>
      </c>
      <c r="D48" s="18"/>
      <c r="E48" s="4"/>
      <c r="F48" s="19"/>
      <c r="G48" s="18"/>
      <c r="H48" s="4"/>
      <c r="I48" s="19"/>
      <c r="J48" s="18"/>
      <c r="K48" s="4"/>
      <c r="L48" s="19"/>
      <c r="M48" s="18"/>
      <c r="N48" s="4"/>
      <c r="O48" s="19"/>
      <c r="P48" s="6">
        <f>P46*0.4</f>
        <v>26.8</v>
      </c>
      <c r="Q48" s="55">
        <f>P46*2/3</f>
        <v>44.666666666666664</v>
      </c>
      <c r="R48" s="36">
        <f>SUM(P48:Q48)</f>
        <v>71.466666666666669</v>
      </c>
      <c r="S48" s="18"/>
      <c r="T48" s="4"/>
      <c r="U48" s="19"/>
      <c r="V48" s="18"/>
      <c r="W48" s="4"/>
      <c r="X48" s="19"/>
      <c r="Y48" s="6">
        <v>2</v>
      </c>
      <c r="Z48" s="2">
        <v>2</v>
      </c>
      <c r="AA48" s="36">
        <f t="shared" si="0"/>
        <v>4</v>
      </c>
      <c r="AB48" s="9"/>
    </row>
    <row r="49" spans="1:28" x14ac:dyDescent="0.2">
      <c r="A49" s="88"/>
      <c r="B49" s="63"/>
      <c r="C49" s="16" t="s">
        <v>9</v>
      </c>
      <c r="D49" s="18"/>
      <c r="E49" s="4"/>
      <c r="F49" s="19"/>
      <c r="G49" s="18"/>
      <c r="H49" s="4"/>
      <c r="I49" s="19"/>
      <c r="J49" s="18"/>
      <c r="K49" s="4"/>
      <c r="L49" s="19"/>
      <c r="M49" s="18"/>
      <c r="N49" s="4"/>
      <c r="O49" s="19"/>
      <c r="P49" s="18"/>
      <c r="Q49" s="4"/>
      <c r="R49" s="19"/>
      <c r="S49" s="18"/>
      <c r="T49" s="4"/>
      <c r="U49" s="19"/>
      <c r="V49" s="18"/>
      <c r="W49" s="4"/>
      <c r="X49" s="19"/>
      <c r="Y49" s="18"/>
      <c r="Z49" s="4"/>
      <c r="AA49" s="19"/>
      <c r="AB49" s="9"/>
    </row>
    <row r="50" spans="1:28" x14ac:dyDescent="0.2">
      <c r="A50" s="88"/>
      <c r="B50" s="64">
        <v>41244</v>
      </c>
      <c r="C50" s="15" t="s">
        <v>3</v>
      </c>
      <c r="D50" s="18"/>
      <c r="E50" s="4"/>
      <c r="F50" s="19"/>
      <c r="G50" s="18"/>
      <c r="H50" s="4"/>
      <c r="I50" s="19"/>
      <c r="J50" s="18"/>
      <c r="K50" s="4"/>
      <c r="L50" s="19"/>
      <c r="M50" s="18"/>
      <c r="N50" s="4"/>
      <c r="O50" s="19"/>
      <c r="P50" s="6">
        <v>75</v>
      </c>
      <c r="Q50" s="55">
        <f>P50*2.3</f>
        <v>172.5</v>
      </c>
      <c r="R50" s="36">
        <f>SUM(P50:Q50)</f>
        <v>247.5</v>
      </c>
      <c r="S50" s="18"/>
      <c r="T50" s="4"/>
      <c r="U50" s="19"/>
      <c r="V50" s="18"/>
      <c r="W50" s="4"/>
      <c r="X50" s="19"/>
      <c r="Y50" s="6">
        <v>5</v>
      </c>
      <c r="Z50" s="2">
        <v>0</v>
      </c>
      <c r="AA50" s="36">
        <f>SUM(Y50:Z50)</f>
        <v>5</v>
      </c>
      <c r="AB50" s="9"/>
    </row>
    <row r="51" spans="1:28" x14ac:dyDescent="0.2">
      <c r="A51" s="88"/>
      <c r="B51" s="65"/>
      <c r="C51" s="15" t="s">
        <v>4</v>
      </c>
      <c r="D51" s="18"/>
      <c r="E51" s="4"/>
      <c r="F51" s="19"/>
      <c r="G51" s="18"/>
      <c r="H51" s="4"/>
      <c r="I51" s="19"/>
      <c r="J51" s="18"/>
      <c r="K51" s="4"/>
      <c r="L51" s="19"/>
      <c r="M51" s="18"/>
      <c r="N51" s="4"/>
      <c r="O51" s="19"/>
      <c r="P51" s="6">
        <f>P50/2</f>
        <v>37.5</v>
      </c>
      <c r="Q51" s="55">
        <f>P50*1.1</f>
        <v>82.5</v>
      </c>
      <c r="R51" s="36">
        <f>SUM(P51:Q51)</f>
        <v>120</v>
      </c>
      <c r="S51" s="18"/>
      <c r="T51" s="4"/>
      <c r="U51" s="19"/>
      <c r="V51" s="18"/>
      <c r="W51" s="4"/>
      <c r="X51" s="19"/>
      <c r="Y51" s="6">
        <v>3</v>
      </c>
      <c r="Z51" s="2">
        <v>0</v>
      </c>
      <c r="AA51" s="36">
        <f>SUM(Y51:Z51)</f>
        <v>3</v>
      </c>
      <c r="AB51" s="9"/>
    </row>
    <row r="52" spans="1:28" x14ac:dyDescent="0.2">
      <c r="A52" s="88"/>
      <c r="B52" s="65"/>
      <c r="C52" s="15" t="s">
        <v>19</v>
      </c>
      <c r="D52" s="18"/>
      <c r="E52" s="4"/>
      <c r="F52" s="19"/>
      <c r="G52" s="18"/>
      <c r="H52" s="4"/>
      <c r="I52" s="19"/>
      <c r="J52" s="18"/>
      <c r="K52" s="4"/>
      <c r="L52" s="19"/>
      <c r="M52" s="18"/>
      <c r="N52" s="4"/>
      <c r="O52" s="19"/>
      <c r="P52" s="6">
        <f>P50*0.4</f>
        <v>30</v>
      </c>
      <c r="Q52" s="55">
        <f>P50*2/3</f>
        <v>50</v>
      </c>
      <c r="R52" s="36">
        <f>SUM(P52:Q52)</f>
        <v>80</v>
      </c>
      <c r="S52" s="18"/>
      <c r="T52" s="4"/>
      <c r="U52" s="19"/>
      <c r="V52" s="18"/>
      <c r="W52" s="4"/>
      <c r="X52" s="19"/>
      <c r="Y52" s="6">
        <v>3</v>
      </c>
      <c r="Z52" s="2">
        <v>1</v>
      </c>
      <c r="AA52" s="36">
        <f>SUM(Y52:Z52)</f>
        <v>4</v>
      </c>
      <c r="AB52" s="9"/>
    </row>
    <row r="53" spans="1:28" x14ac:dyDescent="0.2">
      <c r="A53" s="88"/>
      <c r="B53" s="66"/>
      <c r="C53" s="16" t="s">
        <v>9</v>
      </c>
      <c r="D53" s="18"/>
      <c r="E53" s="4"/>
      <c r="F53" s="19"/>
      <c r="G53" s="18"/>
      <c r="H53" s="4"/>
      <c r="I53" s="19"/>
      <c r="J53" s="18"/>
      <c r="K53" s="4"/>
      <c r="L53" s="19"/>
      <c r="M53" s="18"/>
      <c r="N53" s="4"/>
      <c r="O53" s="19"/>
      <c r="P53" s="18"/>
      <c r="Q53" s="4"/>
      <c r="R53" s="19"/>
      <c r="S53" s="18"/>
      <c r="T53" s="4"/>
      <c r="U53" s="19"/>
      <c r="V53" s="18"/>
      <c r="W53" s="4"/>
      <c r="X53" s="19"/>
      <c r="Y53" s="18"/>
      <c r="Z53" s="4"/>
      <c r="AA53" s="19"/>
      <c r="AB53" s="9"/>
    </row>
    <row r="54" spans="1:28" x14ac:dyDescent="0.2">
      <c r="A54" s="88"/>
      <c r="B54" s="61">
        <v>41275</v>
      </c>
      <c r="C54" s="15" t="s">
        <v>3</v>
      </c>
      <c r="D54" s="18"/>
      <c r="E54" s="4"/>
      <c r="F54" s="19"/>
      <c r="G54" s="18"/>
      <c r="H54" s="4"/>
      <c r="I54" s="19"/>
      <c r="J54" s="18"/>
      <c r="K54" s="4"/>
      <c r="L54" s="19"/>
      <c r="M54" s="18"/>
      <c r="N54" s="4"/>
      <c r="O54" s="19"/>
      <c r="P54" s="6">
        <v>81</v>
      </c>
      <c r="Q54" s="55">
        <f>P54*2.3</f>
        <v>186.29999999999998</v>
      </c>
      <c r="R54" s="36">
        <f>SUM(P54:Q54)</f>
        <v>267.29999999999995</v>
      </c>
      <c r="S54" s="18"/>
      <c r="T54" s="4"/>
      <c r="U54" s="19"/>
      <c r="V54" s="18"/>
      <c r="W54" s="4"/>
      <c r="X54" s="19"/>
      <c r="Y54" s="6">
        <v>5</v>
      </c>
      <c r="Z54" s="2">
        <v>1</v>
      </c>
      <c r="AA54" s="36">
        <f>SUM(Y54:Z54)</f>
        <v>6</v>
      </c>
      <c r="AB54" s="9"/>
    </row>
    <row r="55" spans="1:28" x14ac:dyDescent="0.2">
      <c r="A55" s="88"/>
      <c r="B55" s="62"/>
      <c r="C55" s="15" t="s">
        <v>4</v>
      </c>
      <c r="D55" s="18"/>
      <c r="E55" s="4"/>
      <c r="F55" s="19"/>
      <c r="G55" s="18"/>
      <c r="H55" s="4"/>
      <c r="I55" s="19"/>
      <c r="J55" s="18"/>
      <c r="K55" s="4"/>
      <c r="L55" s="19"/>
      <c r="M55" s="18"/>
      <c r="N55" s="4"/>
      <c r="O55" s="19"/>
      <c r="P55" s="6">
        <f>P54/2</f>
        <v>40.5</v>
      </c>
      <c r="Q55" s="55">
        <f>P54*1.1</f>
        <v>89.100000000000009</v>
      </c>
      <c r="R55" s="36">
        <f>SUM(P55:Q55)</f>
        <v>129.60000000000002</v>
      </c>
      <c r="S55" s="18"/>
      <c r="T55" s="4"/>
      <c r="U55" s="19"/>
      <c r="V55" s="18"/>
      <c r="W55" s="4"/>
      <c r="X55" s="19"/>
      <c r="Y55" s="6">
        <v>2</v>
      </c>
      <c r="Z55" s="2">
        <v>0</v>
      </c>
      <c r="AA55" s="36">
        <f>SUM(Y55:Z55)</f>
        <v>2</v>
      </c>
      <c r="AB55" s="9"/>
    </row>
    <row r="56" spans="1:28" x14ac:dyDescent="0.2">
      <c r="A56" s="88"/>
      <c r="B56" s="62"/>
      <c r="C56" s="15" t="s">
        <v>19</v>
      </c>
      <c r="D56" s="18"/>
      <c r="E56" s="4"/>
      <c r="F56" s="19"/>
      <c r="G56" s="18"/>
      <c r="H56" s="4"/>
      <c r="I56" s="19"/>
      <c r="J56" s="18"/>
      <c r="K56" s="4"/>
      <c r="L56" s="19"/>
      <c r="M56" s="18"/>
      <c r="N56" s="4"/>
      <c r="O56" s="19"/>
      <c r="P56" s="6">
        <f>P54*0.4</f>
        <v>32.4</v>
      </c>
      <c r="Q56" s="55">
        <f>P54*2/3</f>
        <v>54</v>
      </c>
      <c r="R56" s="36">
        <f>SUM(P56:Q56)</f>
        <v>86.4</v>
      </c>
      <c r="S56" s="18"/>
      <c r="T56" s="4"/>
      <c r="U56" s="19"/>
      <c r="V56" s="18"/>
      <c r="W56" s="4"/>
      <c r="X56" s="19"/>
      <c r="Y56" s="6">
        <v>1</v>
      </c>
      <c r="Z56" s="2">
        <v>1</v>
      </c>
      <c r="AA56" s="36">
        <f>SUM(Y56:Z56)</f>
        <v>2</v>
      </c>
      <c r="AB56" s="9"/>
    </row>
    <row r="57" spans="1:28" x14ac:dyDescent="0.2">
      <c r="A57" s="88"/>
      <c r="B57" s="63"/>
      <c r="C57" s="16" t="s">
        <v>9</v>
      </c>
      <c r="D57" s="18"/>
      <c r="E57" s="4"/>
      <c r="F57" s="19"/>
      <c r="G57" s="18"/>
      <c r="H57" s="4"/>
      <c r="I57" s="19"/>
      <c r="J57" s="18"/>
      <c r="K57" s="4"/>
      <c r="L57" s="19"/>
      <c r="M57" s="18"/>
      <c r="N57" s="4"/>
      <c r="O57" s="19"/>
      <c r="P57" s="18"/>
      <c r="Q57" s="4"/>
      <c r="R57" s="19"/>
      <c r="S57" s="18"/>
      <c r="T57" s="4"/>
      <c r="U57" s="19"/>
      <c r="V57" s="18"/>
      <c r="W57" s="4"/>
      <c r="X57" s="19"/>
      <c r="Y57" s="18"/>
      <c r="Z57" s="4"/>
      <c r="AA57" s="19"/>
      <c r="AB57" s="9"/>
    </row>
    <row r="58" spans="1:28" x14ac:dyDescent="0.2">
      <c r="A58" s="88"/>
      <c r="B58" s="64">
        <v>41306</v>
      </c>
      <c r="C58" s="15" t="s">
        <v>3</v>
      </c>
      <c r="D58" s="18"/>
      <c r="E58" s="4"/>
      <c r="F58" s="19"/>
      <c r="G58" s="18"/>
      <c r="H58" s="4"/>
      <c r="I58" s="19"/>
      <c r="J58" s="18"/>
      <c r="K58" s="4"/>
      <c r="L58" s="19"/>
      <c r="M58" s="18"/>
      <c r="N58" s="4"/>
      <c r="O58" s="19"/>
      <c r="P58" s="6">
        <v>86</v>
      </c>
      <c r="Q58" s="55">
        <f>P58*2.3</f>
        <v>197.79999999999998</v>
      </c>
      <c r="R58" s="36">
        <f>SUM(P58:Q58)</f>
        <v>283.79999999999995</v>
      </c>
      <c r="S58" s="18"/>
      <c r="T58" s="4"/>
      <c r="U58" s="19"/>
      <c r="V58" s="18"/>
      <c r="W58" s="4"/>
      <c r="X58" s="19"/>
      <c r="Y58" s="6">
        <v>7</v>
      </c>
      <c r="Z58" s="2">
        <v>0</v>
      </c>
      <c r="AA58" s="36">
        <f>SUM(Y58:Z58)</f>
        <v>7</v>
      </c>
      <c r="AB58" s="9"/>
    </row>
    <row r="59" spans="1:28" x14ac:dyDescent="0.2">
      <c r="A59" s="88"/>
      <c r="B59" s="65"/>
      <c r="C59" s="15" t="s">
        <v>4</v>
      </c>
      <c r="D59" s="18"/>
      <c r="E59" s="4"/>
      <c r="F59" s="19"/>
      <c r="G59" s="18"/>
      <c r="H59" s="4"/>
      <c r="I59" s="19"/>
      <c r="J59" s="18"/>
      <c r="K59" s="4"/>
      <c r="L59" s="19"/>
      <c r="M59" s="18"/>
      <c r="N59" s="4"/>
      <c r="O59" s="19"/>
      <c r="P59" s="6">
        <f>P58/2</f>
        <v>43</v>
      </c>
      <c r="Q59" s="55">
        <f>P58*1.1</f>
        <v>94.600000000000009</v>
      </c>
      <c r="R59" s="36">
        <f>SUM(P59:Q59)</f>
        <v>137.60000000000002</v>
      </c>
      <c r="S59" s="18"/>
      <c r="T59" s="4"/>
      <c r="U59" s="19"/>
      <c r="V59" s="18"/>
      <c r="W59" s="4"/>
      <c r="X59" s="19"/>
      <c r="Y59" s="6">
        <v>0</v>
      </c>
      <c r="Z59" s="2">
        <v>0</v>
      </c>
      <c r="AA59" s="36">
        <f>SUM(Y59:Z59)</f>
        <v>0</v>
      </c>
      <c r="AB59" s="9"/>
    </row>
    <row r="60" spans="1:28" x14ac:dyDescent="0.2">
      <c r="A60" s="88"/>
      <c r="B60" s="65"/>
      <c r="C60" s="15" t="s">
        <v>19</v>
      </c>
      <c r="D60" s="18"/>
      <c r="E60" s="4"/>
      <c r="F60" s="19"/>
      <c r="G60" s="18"/>
      <c r="H60" s="4"/>
      <c r="I60" s="19"/>
      <c r="J60" s="18"/>
      <c r="K60" s="4"/>
      <c r="L60" s="19"/>
      <c r="M60" s="18"/>
      <c r="N60" s="4"/>
      <c r="O60" s="19"/>
      <c r="P60" s="6">
        <f>P58*0.4</f>
        <v>34.4</v>
      </c>
      <c r="Q60" s="55">
        <f>P58*2/3</f>
        <v>57.333333333333336</v>
      </c>
      <c r="R60" s="36">
        <f>SUM(P60:Q60)</f>
        <v>91.733333333333334</v>
      </c>
      <c r="S60" s="18"/>
      <c r="T60" s="4"/>
      <c r="U60" s="19"/>
      <c r="V60" s="18"/>
      <c r="W60" s="4"/>
      <c r="X60" s="19"/>
      <c r="Y60" s="6">
        <v>3</v>
      </c>
      <c r="Z60" s="2">
        <v>2</v>
      </c>
      <c r="AA60" s="36">
        <f>SUM(Y60:Z60)</f>
        <v>5</v>
      </c>
      <c r="AB60" s="9"/>
    </row>
    <row r="61" spans="1:28" x14ac:dyDescent="0.2">
      <c r="A61" s="88"/>
      <c r="B61" s="66"/>
      <c r="C61" s="16" t="s">
        <v>9</v>
      </c>
      <c r="D61" s="18"/>
      <c r="E61" s="4"/>
      <c r="F61" s="19"/>
      <c r="G61" s="18"/>
      <c r="H61" s="4"/>
      <c r="I61" s="19"/>
      <c r="J61" s="18"/>
      <c r="K61" s="4"/>
      <c r="L61" s="19"/>
      <c r="M61" s="18"/>
      <c r="N61" s="4"/>
      <c r="O61" s="19"/>
      <c r="P61" s="18"/>
      <c r="Q61" s="4"/>
      <c r="R61" s="19"/>
      <c r="S61" s="18"/>
      <c r="T61" s="4"/>
      <c r="U61" s="19"/>
      <c r="V61" s="18"/>
      <c r="W61" s="4"/>
      <c r="X61" s="19"/>
      <c r="Y61" s="18"/>
      <c r="Z61" s="4"/>
      <c r="AA61" s="19"/>
      <c r="AB61" s="9"/>
    </row>
    <row r="62" spans="1:28" x14ac:dyDescent="0.2">
      <c r="A62" s="88"/>
      <c r="B62" s="61">
        <v>41334</v>
      </c>
      <c r="C62" s="15" t="s">
        <v>3</v>
      </c>
      <c r="D62" s="18"/>
      <c r="E62" s="4"/>
      <c r="F62" s="19"/>
      <c r="G62" s="18"/>
      <c r="H62" s="4"/>
      <c r="I62" s="19"/>
      <c r="J62" s="18"/>
      <c r="K62" s="4"/>
      <c r="L62" s="19"/>
      <c r="M62" s="18"/>
      <c r="N62" s="4"/>
      <c r="O62" s="19"/>
      <c r="P62" s="6">
        <v>88</v>
      </c>
      <c r="Q62" s="55">
        <f>P62*2.3</f>
        <v>202.39999999999998</v>
      </c>
      <c r="R62" s="36">
        <f>SUM(P62:Q62)</f>
        <v>290.39999999999998</v>
      </c>
      <c r="S62" s="18"/>
      <c r="T62" s="4"/>
      <c r="U62" s="19"/>
      <c r="V62" s="18"/>
      <c r="W62" s="4"/>
      <c r="X62" s="19"/>
      <c r="Y62" s="6">
        <v>6</v>
      </c>
      <c r="Z62" s="2">
        <v>1</v>
      </c>
      <c r="AA62" s="36">
        <f>SUM(Y62:Z62)</f>
        <v>7</v>
      </c>
      <c r="AB62" s="9"/>
    </row>
    <row r="63" spans="1:28" x14ac:dyDescent="0.2">
      <c r="A63" s="88"/>
      <c r="B63" s="62"/>
      <c r="C63" s="15" t="s">
        <v>4</v>
      </c>
      <c r="D63" s="18"/>
      <c r="E63" s="4"/>
      <c r="F63" s="19"/>
      <c r="G63" s="18"/>
      <c r="H63" s="4"/>
      <c r="I63" s="19"/>
      <c r="J63" s="18"/>
      <c r="K63" s="4"/>
      <c r="L63" s="19"/>
      <c r="M63" s="18"/>
      <c r="N63" s="4"/>
      <c r="O63" s="19"/>
      <c r="P63" s="6">
        <f>P62/2</f>
        <v>44</v>
      </c>
      <c r="Q63" s="55">
        <f>P62*1.1</f>
        <v>96.800000000000011</v>
      </c>
      <c r="R63" s="36">
        <f>SUM(P63:Q63)</f>
        <v>140.80000000000001</v>
      </c>
      <c r="S63" s="18"/>
      <c r="T63" s="4"/>
      <c r="U63" s="19"/>
      <c r="V63" s="18"/>
      <c r="W63" s="4"/>
      <c r="X63" s="19"/>
      <c r="Y63" s="6">
        <v>1</v>
      </c>
      <c r="Z63" s="2">
        <v>1</v>
      </c>
      <c r="AA63" s="36">
        <f>SUM(Y63:Z63)</f>
        <v>2</v>
      </c>
      <c r="AB63" s="9"/>
    </row>
    <row r="64" spans="1:28" x14ac:dyDescent="0.2">
      <c r="A64" s="88"/>
      <c r="B64" s="62"/>
      <c r="C64" s="15" t="s">
        <v>19</v>
      </c>
      <c r="D64" s="18"/>
      <c r="E64" s="4"/>
      <c r="F64" s="19"/>
      <c r="G64" s="18"/>
      <c r="H64" s="4"/>
      <c r="I64" s="19"/>
      <c r="J64" s="18"/>
      <c r="K64" s="4"/>
      <c r="L64" s="19"/>
      <c r="M64" s="18"/>
      <c r="N64" s="4"/>
      <c r="O64" s="19"/>
      <c r="P64" s="6">
        <f>P62*0.4</f>
        <v>35.200000000000003</v>
      </c>
      <c r="Q64" s="55">
        <f>P62*2/3</f>
        <v>58.666666666666664</v>
      </c>
      <c r="R64" s="36">
        <f>SUM(P64:Q64)</f>
        <v>93.866666666666674</v>
      </c>
      <c r="S64" s="18"/>
      <c r="T64" s="4"/>
      <c r="U64" s="19"/>
      <c r="V64" s="18"/>
      <c r="W64" s="4"/>
      <c r="X64" s="19"/>
      <c r="Y64" s="6">
        <v>0</v>
      </c>
      <c r="Z64" s="2">
        <v>1</v>
      </c>
      <c r="AA64" s="36">
        <f>SUM(Y64:Z64)</f>
        <v>1</v>
      </c>
      <c r="AB64" s="9"/>
    </row>
    <row r="65" spans="1:28" x14ac:dyDescent="0.2">
      <c r="A65" s="88"/>
      <c r="B65" s="63"/>
      <c r="C65" s="16" t="s">
        <v>9</v>
      </c>
      <c r="D65" s="18"/>
      <c r="E65" s="4"/>
      <c r="F65" s="19"/>
      <c r="G65" s="18"/>
      <c r="H65" s="4"/>
      <c r="I65" s="19"/>
      <c r="J65" s="18"/>
      <c r="K65" s="4"/>
      <c r="L65" s="19"/>
      <c r="M65" s="18"/>
      <c r="N65" s="4"/>
      <c r="O65" s="19"/>
      <c r="P65" s="18"/>
      <c r="Q65" s="4"/>
      <c r="R65" s="19"/>
      <c r="S65" s="18"/>
      <c r="T65" s="4"/>
      <c r="U65" s="19"/>
      <c r="V65" s="18"/>
      <c r="W65" s="4"/>
      <c r="X65" s="19"/>
      <c r="Y65" s="18"/>
      <c r="Z65" s="4"/>
      <c r="AA65" s="19"/>
      <c r="AB65" s="9"/>
    </row>
    <row r="66" spans="1:28" x14ac:dyDescent="0.2">
      <c r="A66" s="88"/>
      <c r="B66" s="64">
        <v>41365</v>
      </c>
      <c r="C66" s="15" t="s">
        <v>3</v>
      </c>
      <c r="D66" s="18"/>
      <c r="E66" s="4"/>
      <c r="F66" s="19"/>
      <c r="G66" s="18"/>
      <c r="H66" s="4"/>
      <c r="I66" s="19"/>
      <c r="J66" s="18"/>
      <c r="K66" s="4"/>
      <c r="L66" s="19"/>
      <c r="M66" s="18"/>
      <c r="N66" s="4"/>
      <c r="O66" s="19"/>
      <c r="P66" s="6">
        <v>90</v>
      </c>
      <c r="Q66" s="55">
        <f>P66*2.3</f>
        <v>206.99999999999997</v>
      </c>
      <c r="R66" s="36">
        <f>SUM(P66:Q66)</f>
        <v>297</v>
      </c>
      <c r="S66" s="18"/>
      <c r="T66" s="4"/>
      <c r="U66" s="19"/>
      <c r="V66" s="18"/>
      <c r="W66" s="4"/>
      <c r="X66" s="19"/>
      <c r="Y66" s="6">
        <v>3</v>
      </c>
      <c r="Z66" s="2">
        <v>0</v>
      </c>
      <c r="AA66" s="36">
        <f>SUM(Y66:Z66)</f>
        <v>3</v>
      </c>
      <c r="AB66" s="9"/>
    </row>
    <row r="67" spans="1:28" x14ac:dyDescent="0.2">
      <c r="A67" s="88"/>
      <c r="B67" s="65"/>
      <c r="C67" s="15" t="s">
        <v>4</v>
      </c>
      <c r="D67" s="18"/>
      <c r="E67" s="4"/>
      <c r="F67" s="19"/>
      <c r="G67" s="18"/>
      <c r="H67" s="4"/>
      <c r="I67" s="19"/>
      <c r="J67" s="18"/>
      <c r="K67" s="4"/>
      <c r="L67" s="19"/>
      <c r="M67" s="18"/>
      <c r="N67" s="4"/>
      <c r="O67" s="19"/>
      <c r="P67" s="6">
        <f>P66/2</f>
        <v>45</v>
      </c>
      <c r="Q67" s="55">
        <f>P66*1.1</f>
        <v>99.000000000000014</v>
      </c>
      <c r="R67" s="36">
        <f>SUM(P67:Q67)</f>
        <v>144</v>
      </c>
      <c r="S67" s="18"/>
      <c r="T67" s="4"/>
      <c r="U67" s="19"/>
      <c r="V67" s="18"/>
      <c r="W67" s="4"/>
      <c r="X67" s="19"/>
      <c r="Y67" s="6">
        <v>0</v>
      </c>
      <c r="Z67" s="2">
        <v>1</v>
      </c>
      <c r="AA67" s="36">
        <f>SUM(Y67:Z67)</f>
        <v>1</v>
      </c>
      <c r="AB67" s="9"/>
    </row>
    <row r="68" spans="1:28" x14ac:dyDescent="0.2">
      <c r="A68" s="88"/>
      <c r="B68" s="65"/>
      <c r="C68" s="15" t="s">
        <v>19</v>
      </c>
      <c r="D68" s="18"/>
      <c r="E68" s="4"/>
      <c r="F68" s="19"/>
      <c r="G68" s="18"/>
      <c r="H68" s="4"/>
      <c r="I68" s="19"/>
      <c r="J68" s="18"/>
      <c r="K68" s="4"/>
      <c r="L68" s="19"/>
      <c r="M68" s="18"/>
      <c r="N68" s="4"/>
      <c r="O68" s="19"/>
      <c r="P68" s="6">
        <f>P66*0.4</f>
        <v>36</v>
      </c>
      <c r="Q68" s="55">
        <f>P66*2/3</f>
        <v>60</v>
      </c>
      <c r="R68" s="36">
        <f>SUM(P68:Q68)</f>
        <v>96</v>
      </c>
      <c r="S68" s="18"/>
      <c r="T68" s="4"/>
      <c r="U68" s="19"/>
      <c r="V68" s="18"/>
      <c r="W68" s="4"/>
      <c r="X68" s="19"/>
      <c r="Y68" s="6">
        <v>0</v>
      </c>
      <c r="Z68" s="2">
        <v>1</v>
      </c>
      <c r="AA68" s="36">
        <f>SUM(Y68:Z68)</f>
        <v>1</v>
      </c>
      <c r="AB68" s="9"/>
    </row>
    <row r="69" spans="1:28" x14ac:dyDescent="0.2">
      <c r="A69" s="88"/>
      <c r="B69" s="66"/>
      <c r="C69" s="16" t="s">
        <v>9</v>
      </c>
      <c r="D69" s="18"/>
      <c r="E69" s="4"/>
      <c r="F69" s="19"/>
      <c r="G69" s="18"/>
      <c r="H69" s="4"/>
      <c r="I69" s="19"/>
      <c r="J69" s="18"/>
      <c r="K69" s="4"/>
      <c r="L69" s="19"/>
      <c r="M69" s="18"/>
      <c r="N69" s="4"/>
      <c r="O69" s="19"/>
      <c r="P69" s="18"/>
      <c r="Q69" s="4"/>
      <c r="R69" s="19"/>
      <c r="S69" s="18"/>
      <c r="T69" s="4"/>
      <c r="U69" s="19"/>
      <c r="V69" s="18"/>
      <c r="W69" s="4"/>
      <c r="X69" s="19"/>
      <c r="Y69" s="18"/>
      <c r="Z69" s="4"/>
      <c r="AA69" s="19"/>
      <c r="AB69" s="9"/>
    </row>
    <row r="70" spans="1:28" x14ac:dyDescent="0.2">
      <c r="A70" s="88"/>
      <c r="B70" s="61">
        <v>41395</v>
      </c>
      <c r="C70" s="15" t="s">
        <v>3</v>
      </c>
      <c r="D70" s="18"/>
      <c r="E70" s="4"/>
      <c r="F70" s="19"/>
      <c r="G70" s="18"/>
      <c r="H70" s="4"/>
      <c r="I70" s="19"/>
      <c r="J70" s="18"/>
      <c r="K70" s="4"/>
      <c r="L70" s="19"/>
      <c r="M70" s="18"/>
      <c r="N70" s="4"/>
      <c r="O70" s="19"/>
      <c r="P70" s="6">
        <v>99</v>
      </c>
      <c r="Q70" s="55">
        <f>P70*2.3</f>
        <v>227.7</v>
      </c>
      <c r="R70" s="36">
        <f>SUM(P70:Q70)</f>
        <v>326.7</v>
      </c>
      <c r="S70" s="18"/>
      <c r="T70" s="4"/>
      <c r="U70" s="19"/>
      <c r="V70" s="18"/>
      <c r="W70" s="4"/>
      <c r="X70" s="19"/>
      <c r="Y70" s="6">
        <v>4</v>
      </c>
      <c r="Z70" s="2">
        <v>2</v>
      </c>
      <c r="AA70" s="36">
        <f>SUM(Y70:Z70)</f>
        <v>6</v>
      </c>
      <c r="AB70" s="9"/>
    </row>
    <row r="71" spans="1:28" x14ac:dyDescent="0.2">
      <c r="A71" s="88"/>
      <c r="B71" s="62"/>
      <c r="C71" s="15" t="s">
        <v>4</v>
      </c>
      <c r="D71" s="18"/>
      <c r="E71" s="4"/>
      <c r="F71" s="19"/>
      <c r="G71" s="18"/>
      <c r="H71" s="4"/>
      <c r="I71" s="19"/>
      <c r="J71" s="18"/>
      <c r="K71" s="4"/>
      <c r="L71" s="19"/>
      <c r="M71" s="18"/>
      <c r="N71" s="4"/>
      <c r="O71" s="19"/>
      <c r="P71" s="6">
        <f>P70/2</f>
        <v>49.5</v>
      </c>
      <c r="Q71" s="55">
        <f>P70*1.1</f>
        <v>108.9</v>
      </c>
      <c r="R71" s="36">
        <f>SUM(P71:Q71)</f>
        <v>158.4</v>
      </c>
      <c r="S71" s="18"/>
      <c r="T71" s="4"/>
      <c r="U71" s="19"/>
      <c r="V71" s="18"/>
      <c r="W71" s="4"/>
      <c r="X71" s="19"/>
      <c r="Y71" s="6">
        <v>1</v>
      </c>
      <c r="Z71" s="2">
        <v>0</v>
      </c>
      <c r="AA71" s="36">
        <f>SUM(Y71:Z71)</f>
        <v>1</v>
      </c>
      <c r="AB71" s="9"/>
    </row>
    <row r="72" spans="1:28" x14ac:dyDescent="0.2">
      <c r="A72" s="88"/>
      <c r="B72" s="62"/>
      <c r="C72" s="15" t="s">
        <v>19</v>
      </c>
      <c r="D72" s="18"/>
      <c r="E72" s="4"/>
      <c r="F72" s="19"/>
      <c r="G72" s="18"/>
      <c r="H72" s="4"/>
      <c r="I72" s="19"/>
      <c r="J72" s="18"/>
      <c r="K72" s="4"/>
      <c r="L72" s="19"/>
      <c r="M72" s="18"/>
      <c r="N72" s="4"/>
      <c r="O72" s="19"/>
      <c r="P72" s="6">
        <f>P70*0.4</f>
        <v>39.6</v>
      </c>
      <c r="Q72" s="55">
        <f>P70*2/3</f>
        <v>66</v>
      </c>
      <c r="R72" s="36">
        <f>SUM(P72:Q72)</f>
        <v>105.6</v>
      </c>
      <c r="S72" s="18"/>
      <c r="T72" s="4"/>
      <c r="U72" s="19"/>
      <c r="V72" s="18"/>
      <c r="W72" s="4"/>
      <c r="X72" s="19"/>
      <c r="Y72" s="6">
        <v>2</v>
      </c>
      <c r="Z72" s="2">
        <v>1</v>
      </c>
      <c r="AA72" s="36">
        <f>SUM(Y72:Z72)</f>
        <v>3</v>
      </c>
      <c r="AB72" s="9"/>
    </row>
    <row r="73" spans="1:28" x14ac:dyDescent="0.2">
      <c r="A73" s="88"/>
      <c r="B73" s="63"/>
      <c r="C73" s="16" t="s">
        <v>9</v>
      </c>
      <c r="D73" s="18"/>
      <c r="E73" s="4"/>
      <c r="F73" s="19"/>
      <c r="G73" s="18"/>
      <c r="H73" s="4"/>
      <c r="I73" s="19"/>
      <c r="J73" s="18"/>
      <c r="K73" s="4"/>
      <c r="L73" s="19"/>
      <c r="M73" s="18"/>
      <c r="N73" s="4"/>
      <c r="O73" s="19"/>
      <c r="P73" s="18"/>
      <c r="Q73" s="4"/>
      <c r="R73" s="19"/>
      <c r="S73" s="18"/>
      <c r="T73" s="4"/>
      <c r="U73" s="19"/>
      <c r="V73" s="18"/>
      <c r="W73" s="4"/>
      <c r="X73" s="19"/>
      <c r="Y73" s="18"/>
      <c r="Z73" s="4"/>
      <c r="AA73" s="19"/>
      <c r="AB73" s="9"/>
    </row>
    <row r="74" spans="1:28" x14ac:dyDescent="0.2">
      <c r="A74" s="88"/>
      <c r="B74" s="64">
        <v>41426</v>
      </c>
      <c r="C74" s="15" t="s">
        <v>3</v>
      </c>
      <c r="D74" s="18"/>
      <c r="E74" s="4"/>
      <c r="F74" s="19"/>
      <c r="G74" s="18"/>
      <c r="H74" s="4"/>
      <c r="I74" s="19"/>
      <c r="J74" s="18"/>
      <c r="K74" s="4"/>
      <c r="L74" s="19"/>
      <c r="M74" s="18"/>
      <c r="N74" s="4"/>
      <c r="O74" s="19"/>
      <c r="P74" s="6">
        <v>105</v>
      </c>
      <c r="Q74" s="55">
        <f>P74*2.3</f>
        <v>241.49999999999997</v>
      </c>
      <c r="R74" s="36">
        <f>SUM(P74:Q74)</f>
        <v>346.5</v>
      </c>
      <c r="S74" s="18"/>
      <c r="T74" s="4"/>
      <c r="U74" s="19"/>
      <c r="V74" s="18"/>
      <c r="W74" s="4"/>
      <c r="X74" s="19"/>
      <c r="Y74" s="6">
        <v>2</v>
      </c>
      <c r="Z74" s="2">
        <v>1</v>
      </c>
      <c r="AA74" s="36">
        <f>SUM(Y74:Z74)</f>
        <v>3</v>
      </c>
      <c r="AB74" s="9"/>
    </row>
    <row r="75" spans="1:28" x14ac:dyDescent="0.2">
      <c r="A75" s="88"/>
      <c r="B75" s="65"/>
      <c r="C75" s="15" t="s">
        <v>4</v>
      </c>
      <c r="D75" s="18"/>
      <c r="E75" s="4"/>
      <c r="F75" s="19"/>
      <c r="G75" s="18"/>
      <c r="H75" s="4"/>
      <c r="I75" s="19"/>
      <c r="J75" s="18"/>
      <c r="K75" s="4"/>
      <c r="L75" s="19"/>
      <c r="M75" s="18"/>
      <c r="N75" s="4"/>
      <c r="O75" s="19"/>
      <c r="P75" s="6">
        <f>P74/2</f>
        <v>52.5</v>
      </c>
      <c r="Q75" s="55">
        <f>P74*1.1</f>
        <v>115.50000000000001</v>
      </c>
      <c r="R75" s="36">
        <f>SUM(P75:Q75)</f>
        <v>168</v>
      </c>
      <c r="S75" s="18"/>
      <c r="T75" s="4"/>
      <c r="U75" s="19"/>
      <c r="V75" s="18"/>
      <c r="W75" s="4"/>
      <c r="X75" s="19"/>
      <c r="Y75" s="6">
        <v>1</v>
      </c>
      <c r="Z75" s="2">
        <v>1</v>
      </c>
      <c r="AA75" s="36">
        <f>SUM(Y75:Z75)</f>
        <v>2</v>
      </c>
      <c r="AB75" s="9"/>
    </row>
    <row r="76" spans="1:28" x14ac:dyDescent="0.2">
      <c r="A76" s="88"/>
      <c r="B76" s="65"/>
      <c r="C76" s="15" t="s">
        <v>19</v>
      </c>
      <c r="D76" s="18"/>
      <c r="E76" s="4"/>
      <c r="F76" s="19"/>
      <c r="G76" s="18"/>
      <c r="H76" s="4"/>
      <c r="I76" s="19"/>
      <c r="J76" s="18"/>
      <c r="K76" s="4"/>
      <c r="L76" s="19"/>
      <c r="M76" s="18"/>
      <c r="N76" s="4"/>
      <c r="O76" s="19"/>
      <c r="P76" s="6">
        <f>P74*0.4</f>
        <v>42</v>
      </c>
      <c r="Q76" s="55">
        <f>P74*2/3</f>
        <v>70</v>
      </c>
      <c r="R76" s="36">
        <f>SUM(P76:Q76)</f>
        <v>112</v>
      </c>
      <c r="S76" s="18"/>
      <c r="T76" s="4"/>
      <c r="U76" s="19"/>
      <c r="V76" s="18"/>
      <c r="W76" s="4"/>
      <c r="X76" s="19"/>
      <c r="Y76" s="6">
        <v>1</v>
      </c>
      <c r="Z76" s="2">
        <v>3</v>
      </c>
      <c r="AA76" s="36">
        <f>SUM(Y76:Z76)</f>
        <v>4</v>
      </c>
      <c r="AB76" s="9"/>
    </row>
    <row r="77" spans="1:28" x14ac:dyDescent="0.2">
      <c r="A77" s="88"/>
      <c r="B77" s="66"/>
      <c r="C77" s="16" t="s">
        <v>9</v>
      </c>
      <c r="D77" s="18"/>
      <c r="E77" s="4"/>
      <c r="F77" s="19"/>
      <c r="G77" s="18"/>
      <c r="H77" s="4"/>
      <c r="I77" s="19"/>
      <c r="J77" s="18"/>
      <c r="K77" s="4"/>
      <c r="L77" s="19"/>
      <c r="M77" s="18"/>
      <c r="N77" s="4"/>
      <c r="O77" s="19"/>
      <c r="P77" s="18"/>
      <c r="Q77" s="4"/>
      <c r="R77" s="19"/>
      <c r="S77" s="18"/>
      <c r="T77" s="4"/>
      <c r="U77" s="19"/>
      <c r="V77" s="18"/>
      <c r="W77" s="4"/>
      <c r="X77" s="19"/>
      <c r="Y77" s="18"/>
      <c r="Z77" s="4"/>
      <c r="AA77" s="19"/>
      <c r="AB77" s="9"/>
    </row>
    <row r="78" spans="1:28" x14ac:dyDescent="0.2">
      <c r="A78" s="88"/>
      <c r="B78" s="61">
        <v>41456</v>
      </c>
      <c r="C78" s="15" t="s">
        <v>3</v>
      </c>
      <c r="D78" s="18"/>
      <c r="E78" s="4"/>
      <c r="F78" s="19"/>
      <c r="G78" s="18"/>
      <c r="H78" s="4"/>
      <c r="I78" s="19"/>
      <c r="J78" s="18"/>
      <c r="K78" s="4"/>
      <c r="L78" s="19"/>
      <c r="M78" s="18"/>
      <c r="N78" s="4"/>
      <c r="O78" s="19"/>
      <c r="P78" s="18"/>
      <c r="Q78" s="4"/>
      <c r="R78" s="19"/>
      <c r="S78" s="18"/>
      <c r="T78" s="4"/>
      <c r="U78" s="19"/>
      <c r="V78" s="18"/>
      <c r="W78" s="4"/>
      <c r="X78" s="19"/>
      <c r="Y78" s="6"/>
      <c r="Z78" s="57"/>
      <c r="AA78" s="36">
        <f>SUM(Y78:Z78)</f>
        <v>0</v>
      </c>
      <c r="AB78" s="9"/>
    </row>
    <row r="79" spans="1:28" x14ac:dyDescent="0.2">
      <c r="A79" s="88"/>
      <c r="B79" s="62"/>
      <c r="C79" s="15" t="s">
        <v>4</v>
      </c>
      <c r="D79" s="18"/>
      <c r="E79" s="4"/>
      <c r="F79" s="19"/>
      <c r="G79" s="18"/>
      <c r="H79" s="4"/>
      <c r="I79" s="19"/>
      <c r="J79" s="18"/>
      <c r="K79" s="4"/>
      <c r="L79" s="19"/>
      <c r="M79" s="18"/>
      <c r="N79" s="4"/>
      <c r="O79" s="19"/>
      <c r="P79" s="18"/>
      <c r="Q79" s="4"/>
      <c r="R79" s="19"/>
      <c r="S79" s="18"/>
      <c r="T79" s="4"/>
      <c r="U79" s="19"/>
      <c r="V79" s="18"/>
      <c r="W79" s="4"/>
      <c r="X79" s="19"/>
      <c r="Y79" s="6"/>
      <c r="Z79" s="57"/>
      <c r="AA79" s="36">
        <f>SUM(Y79:Z79)</f>
        <v>0</v>
      </c>
      <c r="AB79" s="9"/>
    </row>
    <row r="80" spans="1:28" x14ac:dyDescent="0.2">
      <c r="A80" s="88"/>
      <c r="B80" s="62"/>
      <c r="C80" s="15" t="s">
        <v>19</v>
      </c>
      <c r="D80" s="18"/>
      <c r="E80" s="4"/>
      <c r="F80" s="19"/>
      <c r="G80" s="18"/>
      <c r="H80" s="4"/>
      <c r="I80" s="19"/>
      <c r="J80" s="18"/>
      <c r="K80" s="4"/>
      <c r="L80" s="19"/>
      <c r="M80" s="18"/>
      <c r="N80" s="4"/>
      <c r="O80" s="19"/>
      <c r="P80" s="18"/>
      <c r="Q80" s="4"/>
      <c r="R80" s="19"/>
      <c r="S80" s="18"/>
      <c r="T80" s="4"/>
      <c r="U80" s="19"/>
      <c r="V80" s="18"/>
      <c r="W80" s="4"/>
      <c r="X80" s="19"/>
      <c r="Y80" s="6"/>
      <c r="Z80" s="57"/>
      <c r="AA80" s="36">
        <f>SUM(Y80:Z80)</f>
        <v>0</v>
      </c>
      <c r="AB80" s="9"/>
    </row>
    <row r="81" spans="1:28" x14ac:dyDescent="0.2">
      <c r="A81" s="88"/>
      <c r="B81" s="63"/>
      <c r="C81" s="16" t="s">
        <v>9</v>
      </c>
      <c r="D81" s="18"/>
      <c r="E81" s="4"/>
      <c r="F81" s="19"/>
      <c r="G81" s="18"/>
      <c r="H81" s="4"/>
      <c r="I81" s="19"/>
      <c r="J81" s="18"/>
      <c r="K81" s="4"/>
      <c r="L81" s="19"/>
      <c r="M81" s="18"/>
      <c r="N81" s="4"/>
      <c r="O81" s="19"/>
      <c r="P81" s="18"/>
      <c r="Q81" s="4"/>
      <c r="R81" s="19"/>
      <c r="S81" s="18"/>
      <c r="T81" s="4"/>
      <c r="U81" s="19"/>
      <c r="V81" s="18"/>
      <c r="W81" s="4"/>
      <c r="X81" s="19"/>
      <c r="Y81" s="6"/>
      <c r="Z81" s="57"/>
      <c r="AA81" s="19"/>
      <c r="AB81" s="9"/>
    </row>
    <row r="82" spans="1:28" x14ac:dyDescent="0.2">
      <c r="A82" s="88"/>
      <c r="B82" s="64">
        <v>41487</v>
      </c>
      <c r="C82" s="15" t="s">
        <v>3</v>
      </c>
      <c r="D82" s="18"/>
      <c r="E82" s="4"/>
      <c r="F82" s="19"/>
      <c r="G82" s="18"/>
      <c r="H82" s="4"/>
      <c r="I82" s="19"/>
      <c r="J82" s="18"/>
      <c r="K82" s="4"/>
      <c r="L82" s="19"/>
      <c r="M82" s="18"/>
      <c r="N82" s="4"/>
      <c r="O82" s="19"/>
      <c r="P82" s="18"/>
      <c r="Q82" s="4"/>
      <c r="R82" s="19"/>
      <c r="S82" s="18"/>
      <c r="T82" s="4"/>
      <c r="U82" s="19"/>
      <c r="V82" s="18"/>
      <c r="W82" s="4"/>
      <c r="X82" s="19"/>
      <c r="Y82" s="6"/>
      <c r="Z82" s="57"/>
      <c r="AA82" s="36">
        <f>SUM(Y82:Z82)</f>
        <v>0</v>
      </c>
      <c r="AB82" s="9"/>
    </row>
    <row r="83" spans="1:28" x14ac:dyDescent="0.2">
      <c r="A83" s="88"/>
      <c r="B83" s="65"/>
      <c r="C83" s="15" t="s">
        <v>4</v>
      </c>
      <c r="D83" s="18"/>
      <c r="E83" s="4"/>
      <c r="F83" s="19"/>
      <c r="G83" s="18"/>
      <c r="H83" s="4"/>
      <c r="I83" s="19"/>
      <c r="J83" s="18"/>
      <c r="K83" s="4"/>
      <c r="L83" s="19"/>
      <c r="M83" s="18"/>
      <c r="N83" s="4"/>
      <c r="O83" s="19"/>
      <c r="P83" s="18"/>
      <c r="Q83" s="4"/>
      <c r="R83" s="19"/>
      <c r="S83" s="18"/>
      <c r="T83" s="4"/>
      <c r="U83" s="19"/>
      <c r="V83" s="18"/>
      <c r="W83" s="4"/>
      <c r="X83" s="19"/>
      <c r="Y83" s="6"/>
      <c r="Z83" s="57"/>
      <c r="AA83" s="36">
        <f>SUM(Y83:Z83)</f>
        <v>0</v>
      </c>
      <c r="AB83" s="9"/>
    </row>
    <row r="84" spans="1:28" x14ac:dyDescent="0.2">
      <c r="A84" s="88"/>
      <c r="B84" s="65"/>
      <c r="C84" s="15" t="s">
        <v>19</v>
      </c>
      <c r="D84" s="18"/>
      <c r="E84" s="4"/>
      <c r="F84" s="19"/>
      <c r="G84" s="18"/>
      <c r="H84" s="4"/>
      <c r="I84" s="19"/>
      <c r="J84" s="18"/>
      <c r="K84" s="4"/>
      <c r="L84" s="19"/>
      <c r="M84" s="18"/>
      <c r="N84" s="4"/>
      <c r="O84" s="19"/>
      <c r="P84" s="18"/>
      <c r="Q84" s="4"/>
      <c r="R84" s="19"/>
      <c r="S84" s="18"/>
      <c r="T84" s="4"/>
      <c r="U84" s="19"/>
      <c r="V84" s="18"/>
      <c r="W84" s="4"/>
      <c r="X84" s="19"/>
      <c r="Y84" s="6"/>
      <c r="Z84" s="57"/>
      <c r="AA84" s="36">
        <f>SUM(Y84:Z84)</f>
        <v>0</v>
      </c>
      <c r="AB84" s="9"/>
    </row>
    <row r="85" spans="1:28" x14ac:dyDescent="0.2">
      <c r="A85" s="88"/>
      <c r="B85" s="66"/>
      <c r="C85" s="16" t="s">
        <v>9</v>
      </c>
      <c r="D85" s="18"/>
      <c r="E85" s="4"/>
      <c r="F85" s="19"/>
      <c r="G85" s="18"/>
      <c r="H85" s="4"/>
      <c r="I85" s="19"/>
      <c r="J85" s="18"/>
      <c r="K85" s="4"/>
      <c r="L85" s="19"/>
      <c r="M85" s="18"/>
      <c r="N85" s="4"/>
      <c r="O85" s="19"/>
      <c r="P85" s="18"/>
      <c r="Q85" s="4"/>
      <c r="R85" s="19"/>
      <c r="S85" s="18"/>
      <c r="T85" s="4"/>
      <c r="U85" s="19"/>
      <c r="V85" s="18"/>
      <c r="W85" s="4"/>
      <c r="X85" s="19"/>
      <c r="Y85" s="6"/>
      <c r="Z85" s="57"/>
      <c r="AA85" s="19"/>
      <c r="AB85" s="9"/>
    </row>
    <row r="86" spans="1:28" x14ac:dyDescent="0.2">
      <c r="A86" s="88"/>
      <c r="B86" s="61">
        <v>41518</v>
      </c>
      <c r="C86" s="15" t="s">
        <v>3</v>
      </c>
      <c r="D86" s="18"/>
      <c r="E86" s="4"/>
      <c r="F86" s="19"/>
      <c r="G86" s="18"/>
      <c r="H86" s="4"/>
      <c r="I86" s="19"/>
      <c r="J86" s="18"/>
      <c r="K86" s="4"/>
      <c r="L86" s="19"/>
      <c r="M86" s="18"/>
      <c r="N86" s="4"/>
      <c r="O86" s="19"/>
      <c r="P86" s="18"/>
      <c r="Q86" s="4"/>
      <c r="R86" s="19"/>
      <c r="S86" s="18"/>
      <c r="T86" s="4"/>
      <c r="U86" s="19"/>
      <c r="V86" s="18"/>
      <c r="W86" s="4"/>
      <c r="X86" s="19"/>
      <c r="Y86" s="6"/>
      <c r="Z86" s="57"/>
      <c r="AA86" s="36">
        <f>SUM(Y86:Z86)</f>
        <v>0</v>
      </c>
      <c r="AB86" s="9"/>
    </row>
    <row r="87" spans="1:28" x14ac:dyDescent="0.2">
      <c r="A87" s="88"/>
      <c r="B87" s="62"/>
      <c r="C87" s="15" t="s">
        <v>4</v>
      </c>
      <c r="D87" s="18"/>
      <c r="E87" s="4"/>
      <c r="F87" s="19"/>
      <c r="G87" s="18"/>
      <c r="H87" s="4"/>
      <c r="I87" s="19"/>
      <c r="J87" s="18"/>
      <c r="K87" s="4"/>
      <c r="L87" s="19"/>
      <c r="M87" s="18"/>
      <c r="N87" s="4"/>
      <c r="O87" s="19"/>
      <c r="P87" s="18"/>
      <c r="Q87" s="4"/>
      <c r="R87" s="19"/>
      <c r="S87" s="18"/>
      <c r="T87" s="4"/>
      <c r="U87" s="19"/>
      <c r="V87" s="18"/>
      <c r="W87" s="4"/>
      <c r="X87" s="19"/>
      <c r="Y87" s="6"/>
      <c r="Z87" s="57"/>
      <c r="AA87" s="36">
        <f>SUM(Y87:Z87)</f>
        <v>0</v>
      </c>
      <c r="AB87" s="9"/>
    </row>
    <row r="88" spans="1:28" x14ac:dyDescent="0.2">
      <c r="A88" s="88"/>
      <c r="B88" s="62"/>
      <c r="C88" s="15" t="s">
        <v>19</v>
      </c>
      <c r="D88" s="18"/>
      <c r="E88" s="4"/>
      <c r="F88" s="19"/>
      <c r="G88" s="18"/>
      <c r="H88" s="4"/>
      <c r="I88" s="19"/>
      <c r="J88" s="18"/>
      <c r="K88" s="4"/>
      <c r="L88" s="19"/>
      <c r="M88" s="18"/>
      <c r="N88" s="4"/>
      <c r="O88" s="19"/>
      <c r="P88" s="18"/>
      <c r="Q88" s="4"/>
      <c r="R88" s="19"/>
      <c r="S88" s="18"/>
      <c r="T88" s="4"/>
      <c r="U88" s="19"/>
      <c r="V88" s="18"/>
      <c r="W88" s="4"/>
      <c r="X88" s="19"/>
      <c r="Y88" s="6"/>
      <c r="Z88" s="57"/>
      <c r="AA88" s="36">
        <f>SUM(Y88:Z88)</f>
        <v>0</v>
      </c>
      <c r="AB88" s="9"/>
    </row>
    <row r="89" spans="1:28" x14ac:dyDescent="0.2">
      <c r="A89" s="88"/>
      <c r="B89" s="63"/>
      <c r="C89" s="16" t="s">
        <v>9</v>
      </c>
      <c r="D89" s="18"/>
      <c r="E89" s="4"/>
      <c r="F89" s="19"/>
      <c r="G89" s="18"/>
      <c r="H89" s="4"/>
      <c r="I89" s="19"/>
      <c r="J89" s="18"/>
      <c r="K89" s="4"/>
      <c r="L89" s="19"/>
      <c r="M89" s="18"/>
      <c r="N89" s="4"/>
      <c r="O89" s="19"/>
      <c r="P89" s="18"/>
      <c r="Q89" s="4"/>
      <c r="R89" s="19"/>
      <c r="S89" s="18"/>
      <c r="T89" s="4"/>
      <c r="U89" s="19"/>
      <c r="V89" s="18"/>
      <c r="W89" s="4"/>
      <c r="X89" s="19"/>
      <c r="Y89" s="6"/>
      <c r="Z89" s="57"/>
      <c r="AA89" s="19"/>
      <c r="AB89" s="9"/>
    </row>
    <row r="90" spans="1:28" x14ac:dyDescent="0.2">
      <c r="A90" s="88"/>
      <c r="B90" s="65">
        <v>41548</v>
      </c>
      <c r="C90" s="15" t="s">
        <v>3</v>
      </c>
      <c r="D90" s="18"/>
      <c r="E90" s="4"/>
      <c r="F90" s="19"/>
      <c r="G90" s="18"/>
      <c r="H90" s="4"/>
      <c r="I90" s="19"/>
      <c r="J90" s="18"/>
      <c r="K90" s="4"/>
      <c r="L90" s="19"/>
      <c r="M90" s="18"/>
      <c r="N90" s="4"/>
      <c r="O90" s="19"/>
      <c r="P90" s="18"/>
      <c r="Q90" s="4"/>
      <c r="R90" s="19"/>
      <c r="S90" s="18"/>
      <c r="T90" s="4"/>
      <c r="U90" s="19"/>
      <c r="V90" s="18"/>
      <c r="W90" s="4"/>
      <c r="X90" s="19"/>
      <c r="Y90" s="6"/>
      <c r="Z90" s="57"/>
      <c r="AA90" s="36">
        <f>SUM(Y90:Z90)</f>
        <v>0</v>
      </c>
      <c r="AB90" s="9"/>
    </row>
    <row r="91" spans="1:28" x14ac:dyDescent="0.2">
      <c r="A91" s="88"/>
      <c r="B91" s="65"/>
      <c r="C91" s="15" t="s">
        <v>4</v>
      </c>
      <c r="D91" s="18"/>
      <c r="E91" s="4"/>
      <c r="F91" s="19"/>
      <c r="G91" s="18"/>
      <c r="H91" s="4"/>
      <c r="I91" s="19"/>
      <c r="J91" s="18"/>
      <c r="K91" s="4"/>
      <c r="L91" s="19"/>
      <c r="M91" s="18"/>
      <c r="N91" s="4"/>
      <c r="O91" s="19"/>
      <c r="P91" s="18"/>
      <c r="Q91" s="4"/>
      <c r="R91" s="19"/>
      <c r="S91" s="18"/>
      <c r="T91" s="4"/>
      <c r="U91" s="19"/>
      <c r="V91" s="18"/>
      <c r="W91" s="4"/>
      <c r="X91" s="19"/>
      <c r="Y91" s="6"/>
      <c r="Z91" s="57"/>
      <c r="AA91" s="36">
        <f>SUM(Y91:Z91)</f>
        <v>0</v>
      </c>
      <c r="AB91" s="9"/>
    </row>
    <row r="92" spans="1:28" x14ac:dyDescent="0.2">
      <c r="A92" s="88"/>
      <c r="B92" s="65"/>
      <c r="C92" s="15" t="s">
        <v>19</v>
      </c>
      <c r="D92" s="18"/>
      <c r="E92" s="4"/>
      <c r="F92" s="19"/>
      <c r="G92" s="18"/>
      <c r="H92" s="4"/>
      <c r="I92" s="19"/>
      <c r="J92" s="18"/>
      <c r="K92" s="4"/>
      <c r="L92" s="19"/>
      <c r="M92" s="18"/>
      <c r="N92" s="4"/>
      <c r="O92" s="19"/>
      <c r="P92" s="18"/>
      <c r="Q92" s="4"/>
      <c r="R92" s="19"/>
      <c r="S92" s="18"/>
      <c r="T92" s="4"/>
      <c r="U92" s="19"/>
      <c r="V92" s="18"/>
      <c r="W92" s="4"/>
      <c r="X92" s="19"/>
      <c r="Y92" s="6"/>
      <c r="Z92" s="57"/>
      <c r="AA92" s="36">
        <f>SUM(Y92:Z92)</f>
        <v>0</v>
      </c>
      <c r="AB92" s="9"/>
    </row>
    <row r="93" spans="1:28" x14ac:dyDescent="0.2">
      <c r="A93" s="88"/>
      <c r="B93" s="66"/>
      <c r="C93" s="16" t="s">
        <v>9</v>
      </c>
      <c r="D93" s="18"/>
      <c r="E93" s="4"/>
      <c r="F93" s="19"/>
      <c r="G93" s="18"/>
      <c r="H93" s="4"/>
      <c r="I93" s="19"/>
      <c r="J93" s="18"/>
      <c r="K93" s="4"/>
      <c r="L93" s="19"/>
      <c r="M93" s="18"/>
      <c r="N93" s="4"/>
      <c r="O93" s="19"/>
      <c r="P93" s="18"/>
      <c r="Q93" s="4"/>
      <c r="R93" s="19"/>
      <c r="S93" s="18"/>
      <c r="T93" s="4"/>
      <c r="U93" s="19"/>
      <c r="V93" s="18"/>
      <c r="W93" s="4"/>
      <c r="X93" s="19"/>
      <c r="Y93" s="6"/>
      <c r="Z93" s="57"/>
      <c r="AA93" s="19"/>
      <c r="AB93" s="9"/>
    </row>
    <row r="94" spans="1:28" x14ac:dyDescent="0.2">
      <c r="A94" s="88"/>
      <c r="B94" s="61">
        <v>41579</v>
      </c>
      <c r="C94" s="15" t="s">
        <v>3</v>
      </c>
      <c r="D94" s="18"/>
      <c r="E94" s="4"/>
      <c r="F94" s="19"/>
      <c r="G94" s="18"/>
      <c r="H94" s="4"/>
      <c r="I94" s="19"/>
      <c r="J94" s="18"/>
      <c r="K94" s="4"/>
      <c r="L94" s="19"/>
      <c r="M94" s="18"/>
      <c r="N94" s="4"/>
      <c r="O94" s="19"/>
      <c r="P94" s="18"/>
      <c r="Q94" s="4"/>
      <c r="R94" s="19"/>
      <c r="S94" s="18"/>
      <c r="T94" s="4"/>
      <c r="U94" s="19"/>
      <c r="V94" s="18"/>
      <c r="W94" s="4"/>
      <c r="X94" s="19"/>
      <c r="Y94" s="6"/>
      <c r="Z94" s="57"/>
      <c r="AA94" s="36">
        <f>SUM(Y94:Z94)</f>
        <v>0</v>
      </c>
      <c r="AB94" s="9"/>
    </row>
    <row r="95" spans="1:28" x14ac:dyDescent="0.2">
      <c r="A95" s="88"/>
      <c r="B95" s="62"/>
      <c r="C95" s="15" t="s">
        <v>4</v>
      </c>
      <c r="D95" s="18"/>
      <c r="E95" s="4"/>
      <c r="F95" s="19"/>
      <c r="G95" s="18"/>
      <c r="H95" s="4"/>
      <c r="I95" s="19"/>
      <c r="J95" s="18"/>
      <c r="K95" s="4"/>
      <c r="L95" s="19"/>
      <c r="M95" s="18"/>
      <c r="N95" s="4"/>
      <c r="O95" s="19"/>
      <c r="P95" s="18"/>
      <c r="Q95" s="4"/>
      <c r="R95" s="19"/>
      <c r="S95" s="18"/>
      <c r="T95" s="4"/>
      <c r="U95" s="19"/>
      <c r="V95" s="18"/>
      <c r="W95" s="4"/>
      <c r="X95" s="19"/>
      <c r="Y95" s="6"/>
      <c r="Z95" s="57"/>
      <c r="AA95" s="36">
        <f>SUM(Y95:Z95)</f>
        <v>0</v>
      </c>
      <c r="AB95" s="9"/>
    </row>
    <row r="96" spans="1:28" x14ac:dyDescent="0.2">
      <c r="A96" s="88"/>
      <c r="B96" s="62"/>
      <c r="C96" s="15" t="s">
        <v>19</v>
      </c>
      <c r="D96" s="18"/>
      <c r="E96" s="4"/>
      <c r="F96" s="19"/>
      <c r="G96" s="18"/>
      <c r="H96" s="4"/>
      <c r="I96" s="19"/>
      <c r="J96" s="18"/>
      <c r="K96" s="4"/>
      <c r="L96" s="19"/>
      <c r="M96" s="18"/>
      <c r="N96" s="4"/>
      <c r="O96" s="19"/>
      <c r="P96" s="18"/>
      <c r="Q96" s="4"/>
      <c r="R96" s="19"/>
      <c r="S96" s="18"/>
      <c r="T96" s="4"/>
      <c r="U96" s="19"/>
      <c r="V96" s="18"/>
      <c r="W96" s="4"/>
      <c r="X96" s="19"/>
      <c r="Y96" s="6"/>
      <c r="Z96" s="57"/>
      <c r="AA96" s="36">
        <f>SUM(Y96:Z96)</f>
        <v>0</v>
      </c>
      <c r="AB96" s="9"/>
    </row>
    <row r="97" spans="1:28" x14ac:dyDescent="0.2">
      <c r="A97" s="88"/>
      <c r="B97" s="63"/>
      <c r="C97" s="16" t="s">
        <v>9</v>
      </c>
      <c r="D97" s="18"/>
      <c r="E97" s="4"/>
      <c r="F97" s="19"/>
      <c r="G97" s="18"/>
      <c r="H97" s="4"/>
      <c r="I97" s="19"/>
      <c r="J97" s="18"/>
      <c r="K97" s="4"/>
      <c r="L97" s="19"/>
      <c r="M97" s="18"/>
      <c r="N97" s="4"/>
      <c r="O97" s="19"/>
      <c r="P97" s="18"/>
      <c r="Q97" s="4"/>
      <c r="R97" s="19"/>
      <c r="S97" s="18"/>
      <c r="T97" s="4"/>
      <c r="U97" s="19"/>
      <c r="V97" s="18"/>
      <c r="W97" s="4"/>
      <c r="X97" s="19"/>
      <c r="Y97" s="6"/>
      <c r="Z97" s="57"/>
      <c r="AA97" s="19"/>
      <c r="AB97" s="9"/>
    </row>
    <row r="98" spans="1:28" x14ac:dyDescent="0.2">
      <c r="A98" s="88"/>
      <c r="B98" s="64">
        <v>41609</v>
      </c>
      <c r="C98" s="15" t="s">
        <v>3</v>
      </c>
      <c r="D98" s="18"/>
      <c r="E98" s="4"/>
      <c r="F98" s="19"/>
      <c r="G98" s="18"/>
      <c r="H98" s="4"/>
      <c r="I98" s="19"/>
      <c r="J98" s="18"/>
      <c r="K98" s="4"/>
      <c r="L98" s="19"/>
      <c r="M98" s="18"/>
      <c r="N98" s="4"/>
      <c r="O98" s="19"/>
      <c r="P98" s="18"/>
      <c r="Q98" s="4"/>
      <c r="R98" s="19"/>
      <c r="S98" s="18"/>
      <c r="T98" s="4"/>
      <c r="U98" s="19"/>
      <c r="V98" s="18"/>
      <c r="W98" s="4"/>
      <c r="X98" s="19"/>
      <c r="Y98" s="6"/>
      <c r="Z98" s="57"/>
      <c r="AA98" s="36">
        <f>SUM(Y98:Z98)</f>
        <v>0</v>
      </c>
      <c r="AB98" s="9"/>
    </row>
    <row r="99" spans="1:28" x14ac:dyDescent="0.2">
      <c r="A99" s="88"/>
      <c r="B99" s="65"/>
      <c r="C99" s="15" t="s">
        <v>4</v>
      </c>
      <c r="D99" s="18"/>
      <c r="E99" s="4"/>
      <c r="F99" s="19"/>
      <c r="G99" s="18"/>
      <c r="H99" s="4"/>
      <c r="I99" s="19"/>
      <c r="J99" s="18"/>
      <c r="K99" s="4"/>
      <c r="L99" s="19"/>
      <c r="M99" s="18"/>
      <c r="N99" s="4"/>
      <c r="O99" s="19"/>
      <c r="P99" s="18"/>
      <c r="Q99" s="4"/>
      <c r="R99" s="19"/>
      <c r="S99" s="18"/>
      <c r="T99" s="4"/>
      <c r="U99" s="19"/>
      <c r="V99" s="18"/>
      <c r="W99" s="4"/>
      <c r="X99" s="19"/>
      <c r="Y99" s="6"/>
      <c r="Z99" s="57"/>
      <c r="AA99" s="36">
        <f>SUM(Y99:Z99)</f>
        <v>0</v>
      </c>
      <c r="AB99" s="9"/>
    </row>
    <row r="100" spans="1:28" x14ac:dyDescent="0.2">
      <c r="A100" s="88"/>
      <c r="B100" s="65"/>
      <c r="C100" s="15" t="s">
        <v>19</v>
      </c>
      <c r="D100" s="18"/>
      <c r="E100" s="4"/>
      <c r="F100" s="19"/>
      <c r="G100" s="18"/>
      <c r="H100" s="4"/>
      <c r="I100" s="19"/>
      <c r="J100" s="18"/>
      <c r="K100" s="4"/>
      <c r="L100" s="19"/>
      <c r="M100" s="18"/>
      <c r="N100" s="4"/>
      <c r="O100" s="19"/>
      <c r="P100" s="18"/>
      <c r="Q100" s="4"/>
      <c r="R100" s="19"/>
      <c r="S100" s="18"/>
      <c r="T100" s="4"/>
      <c r="U100" s="19"/>
      <c r="V100" s="18"/>
      <c r="W100" s="4"/>
      <c r="X100" s="19"/>
      <c r="Y100" s="6"/>
      <c r="Z100" s="57"/>
      <c r="AA100" s="36">
        <f>SUM(Y100:Z100)</f>
        <v>0</v>
      </c>
      <c r="AB100" s="9"/>
    </row>
    <row r="101" spans="1:28" x14ac:dyDescent="0.2">
      <c r="A101" s="88"/>
      <c r="B101" s="66"/>
      <c r="C101" s="16" t="s">
        <v>9</v>
      </c>
      <c r="D101" s="18"/>
      <c r="E101" s="4"/>
      <c r="F101" s="19"/>
      <c r="G101" s="18"/>
      <c r="H101" s="4"/>
      <c r="I101" s="19"/>
      <c r="J101" s="18"/>
      <c r="K101" s="4"/>
      <c r="L101" s="19"/>
      <c r="M101" s="18"/>
      <c r="N101" s="4"/>
      <c r="O101" s="19"/>
      <c r="P101" s="18"/>
      <c r="Q101" s="4"/>
      <c r="R101" s="19"/>
      <c r="S101" s="18"/>
      <c r="T101" s="4"/>
      <c r="U101" s="19"/>
      <c r="V101" s="18"/>
      <c r="W101" s="4"/>
      <c r="X101" s="19"/>
      <c r="Y101" s="6"/>
      <c r="Z101" s="57"/>
      <c r="AA101" s="19"/>
      <c r="AB101" s="9"/>
    </row>
    <row r="102" spans="1:28" ht="13.5" thickBot="1" x14ac:dyDescent="0.25">
      <c r="A102" s="88"/>
      <c r="B102" s="10"/>
      <c r="C102" s="10"/>
      <c r="D102" s="47"/>
      <c r="E102" s="48"/>
      <c r="F102" s="49"/>
      <c r="G102" s="47"/>
      <c r="H102" s="48"/>
      <c r="I102" s="49"/>
      <c r="J102" s="47"/>
      <c r="K102" s="48"/>
      <c r="L102" s="49"/>
      <c r="M102" s="47"/>
      <c r="N102" s="23"/>
      <c r="O102" s="24"/>
      <c r="P102" s="22"/>
      <c r="Q102" s="23"/>
      <c r="R102" s="24"/>
      <c r="S102" s="22"/>
      <c r="T102" s="23"/>
      <c r="U102" s="24"/>
      <c r="V102" s="22"/>
      <c r="W102" s="23"/>
      <c r="X102" s="24"/>
      <c r="Y102" s="58"/>
      <c r="Z102" s="59"/>
      <c r="AA102" s="24"/>
      <c r="AB102" s="10"/>
    </row>
    <row r="103" spans="1:28" s="8" customFormat="1" ht="16.5" thickBot="1" x14ac:dyDescent="0.3">
      <c r="A103" s="50"/>
      <c r="B103" s="52"/>
      <c r="C103" s="43" t="s">
        <v>10</v>
      </c>
      <c r="D103" s="44"/>
      <c r="E103" s="45"/>
      <c r="F103" s="46"/>
      <c r="G103" s="44"/>
      <c r="H103" s="45"/>
      <c r="I103" s="46"/>
      <c r="J103" s="44"/>
      <c r="K103" s="45"/>
      <c r="L103" s="46"/>
      <c r="M103" s="20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60"/>
      <c r="Z103" s="60"/>
      <c r="AA103" s="21"/>
      <c r="AB103" s="25"/>
    </row>
    <row r="104" spans="1:28" s="5" customFormat="1" ht="13.5" thickBot="1" x14ac:dyDescent="0.25">
      <c r="A104" s="32"/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5"/>
    </row>
  </sheetData>
  <mergeCells count="38">
    <mergeCell ref="A1:Q1"/>
    <mergeCell ref="A2:A4"/>
    <mergeCell ref="B2:B4"/>
    <mergeCell ref="C2:C4"/>
    <mergeCell ref="D2:F3"/>
    <mergeCell ref="G2:I3"/>
    <mergeCell ref="J2:L3"/>
    <mergeCell ref="M2:O3"/>
    <mergeCell ref="P2:R3"/>
    <mergeCell ref="S2:U3"/>
    <mergeCell ref="V2:X3"/>
    <mergeCell ref="Y2:AA3"/>
    <mergeCell ref="AB2:AB3"/>
    <mergeCell ref="A5:A102"/>
    <mergeCell ref="B6:B9"/>
    <mergeCell ref="B10:B13"/>
    <mergeCell ref="B14:B17"/>
    <mergeCell ref="B18:B21"/>
    <mergeCell ref="B22:B25"/>
    <mergeCell ref="B70:B73"/>
    <mergeCell ref="B26:B29"/>
    <mergeCell ref="B30:B33"/>
    <mergeCell ref="B34:B37"/>
    <mergeCell ref="B38:B41"/>
    <mergeCell ref="B42:B45"/>
    <mergeCell ref="B46:B49"/>
    <mergeCell ref="B50:B53"/>
    <mergeCell ref="B54:B57"/>
    <mergeCell ref="B58:B61"/>
    <mergeCell ref="B62:B65"/>
    <mergeCell ref="B66:B69"/>
    <mergeCell ref="B98:B101"/>
    <mergeCell ref="B74:B77"/>
    <mergeCell ref="B78:B81"/>
    <mergeCell ref="B82:B85"/>
    <mergeCell ref="B86:B89"/>
    <mergeCell ref="B90:B93"/>
    <mergeCell ref="B94:B97"/>
  </mergeCells>
  <pageMargins left="0.28000000000000003" right="0.17" top="0.26" bottom="0.39" header="0.17" footer="0.39"/>
  <pageSetup scale="51" orientation="landscape" r:id="rId1"/>
  <headerFooter alignWithMargins="0">
    <oddFooter>&amp;C&amp;"Arial,Bold"&amp;12Areas shaded need dataverification the data is raw.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28"/>
  <sheetViews>
    <sheetView topLeftCell="A5" workbookViewId="0">
      <selection activeCell="G28" sqref="G28"/>
    </sheetView>
  </sheetViews>
  <sheetFormatPr defaultRowHeight="12.75" x14ac:dyDescent="0.2"/>
  <cols>
    <col min="2" max="2" width="2.7109375" customWidth="1"/>
    <col min="5" max="5" width="2.7109375" customWidth="1"/>
  </cols>
  <sheetData>
    <row r="1" spans="1:44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7"/>
      <c r="AR1" s="37"/>
    </row>
    <row r="2" spans="1:44" ht="15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7"/>
      <c r="AR2" s="37"/>
    </row>
    <row r="3" spans="1:44" ht="15.75" x14ac:dyDescent="0.25">
      <c r="A3" s="38"/>
      <c r="B3" s="38"/>
      <c r="C3" s="39" t="s">
        <v>23</v>
      </c>
      <c r="D3" s="39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7"/>
      <c r="AR3" s="37"/>
    </row>
    <row r="4" spans="1:44" ht="15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7"/>
      <c r="AR4" s="37"/>
    </row>
    <row r="5" spans="1:44" ht="15" x14ac:dyDescent="0.25">
      <c r="A5" s="38"/>
      <c r="B5" s="38"/>
      <c r="C5" s="38"/>
      <c r="D5" s="38"/>
      <c r="E5" s="38"/>
      <c r="F5" s="40" t="s">
        <v>21</v>
      </c>
      <c r="G5" s="40" t="s">
        <v>22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7"/>
      <c r="AR5" s="37"/>
    </row>
    <row r="6" spans="1:44" ht="15" x14ac:dyDescent="0.25">
      <c r="A6" s="38"/>
      <c r="B6" s="38"/>
      <c r="C6" s="53">
        <v>2012</v>
      </c>
      <c r="D6" s="41" t="s">
        <v>25</v>
      </c>
      <c r="E6" s="38"/>
      <c r="F6" s="42">
        <f>SUM(CHILDREN!P6:P8)+SUM(CHILDREN!S6:S8)</f>
        <v>83.6</v>
      </c>
      <c r="G6" s="42">
        <f>SUM(CHILDREN!Q6:Q8)+SUM(CHILDREN!T6:T8)</f>
        <v>178.93333333333334</v>
      </c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7"/>
      <c r="AR6" s="37"/>
    </row>
    <row r="7" spans="1:44" ht="15" x14ac:dyDescent="0.25">
      <c r="A7" s="38"/>
      <c r="B7" s="38"/>
      <c r="C7" s="53">
        <v>2012</v>
      </c>
      <c r="D7" s="41" t="s">
        <v>26</v>
      </c>
      <c r="E7" s="38"/>
      <c r="F7" s="42">
        <f>SUM(CHILDREN!P10:P12)+SUM(CHILDREN!S10:S12)</f>
        <v>85.5</v>
      </c>
      <c r="G7" s="42">
        <f>SUM(CHILDREN!Q10:Q12)+SUM(CHILDREN!T10:T12)</f>
        <v>183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7"/>
      <c r="AR7" s="37"/>
    </row>
    <row r="8" spans="1:44" ht="15" x14ac:dyDescent="0.25">
      <c r="A8" s="38"/>
      <c r="B8" s="38"/>
      <c r="C8" s="53">
        <v>2012</v>
      </c>
      <c r="D8" s="41" t="s">
        <v>27</v>
      </c>
      <c r="E8" s="38"/>
      <c r="F8" s="42">
        <f>SUM(CHILDREN!P14:P16)+SUM(CHILDREN!S14:S16)</f>
        <v>91.2</v>
      </c>
      <c r="G8" s="42">
        <f>SUM(CHILDREN!Q14:Q16)+SUM(CHILDREN!T14:T16)</f>
        <v>195.2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7"/>
      <c r="AR8" s="37"/>
    </row>
    <row r="9" spans="1:44" ht="15" x14ac:dyDescent="0.25">
      <c r="A9" s="38"/>
      <c r="B9" s="38"/>
      <c r="C9" s="53">
        <v>2012</v>
      </c>
      <c r="D9" s="41" t="s">
        <v>28</v>
      </c>
      <c r="E9" s="38"/>
      <c r="F9" s="42">
        <f>SUM(CHILDREN!P18:P20)+SUM(CHILDREN!S18:S20)</f>
        <v>87.4</v>
      </c>
      <c r="G9" s="42">
        <f>SUM(CHILDREN!Q18:Q20)+SUM(CHILDREN!T18:T20)</f>
        <v>187.06666666666666</v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7"/>
      <c r="AR9" s="37"/>
    </row>
    <row r="10" spans="1:44" ht="15" x14ac:dyDescent="0.25">
      <c r="A10" s="38"/>
      <c r="B10" s="38"/>
      <c r="C10" s="53">
        <v>2012</v>
      </c>
      <c r="D10" s="41" t="s">
        <v>29</v>
      </c>
      <c r="E10" s="38"/>
      <c r="F10" s="42">
        <f>SUM(CHILDREN!P22:P24)+SUM(CHILDREN!S22:S24)</f>
        <v>85.5</v>
      </c>
      <c r="G10" s="42">
        <f>SUM(CHILDREN!Q22:Q24)+SUM(CHILDREN!T22:T24)</f>
        <v>183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7"/>
      <c r="AR10" s="37"/>
    </row>
    <row r="11" spans="1:44" ht="15" x14ac:dyDescent="0.25">
      <c r="A11" s="38"/>
      <c r="B11" s="38"/>
      <c r="C11" s="53">
        <v>2012</v>
      </c>
      <c r="D11" s="41" t="s">
        <v>30</v>
      </c>
      <c r="E11" s="38"/>
      <c r="F11" s="42">
        <f>SUM(CHILDREN!P26:P28)+SUM(CHILDREN!S26:S28)</f>
        <v>93.1</v>
      </c>
      <c r="G11" s="42">
        <f>SUM(CHILDREN!Q26:Q28)+SUM(CHILDREN!T26:T28)</f>
        <v>199.26666666666665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7"/>
      <c r="AR11" s="37"/>
    </row>
    <row r="12" spans="1:44" ht="15" x14ac:dyDescent="0.25">
      <c r="A12" s="38"/>
      <c r="B12" s="38"/>
      <c r="C12" s="53">
        <v>2012</v>
      </c>
      <c r="D12" s="41" t="s">
        <v>31</v>
      </c>
      <c r="E12" s="38"/>
      <c r="F12" s="42">
        <f>SUM(CHILDREN!P30:P32)+SUM(CHILDREN!S30:S32)</f>
        <v>98.8</v>
      </c>
      <c r="G12" s="42">
        <f>SUM(CHILDREN!Q30:Q32)+SUM(CHILDREN!T30:T32)</f>
        <v>211.46666666666667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7"/>
      <c r="AR12" s="37"/>
    </row>
    <row r="13" spans="1:44" ht="15" x14ac:dyDescent="0.25">
      <c r="A13" s="38"/>
      <c r="B13" s="38"/>
      <c r="C13" s="53">
        <v>2012</v>
      </c>
      <c r="D13" s="41" t="s">
        <v>32</v>
      </c>
      <c r="E13" s="38"/>
      <c r="F13" s="42">
        <f>SUM(CHILDREN!P34:P36)+SUM(CHILDREN!S34:S36)</f>
        <v>100.7</v>
      </c>
      <c r="G13" s="42">
        <f>SUM(CHILDREN!Q34:Q36)+SUM(CHILDREN!T34:T36)</f>
        <v>215.53333333333333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7"/>
      <c r="AR13" s="37"/>
    </row>
    <row r="14" spans="1:44" ht="15" x14ac:dyDescent="0.25">
      <c r="A14" s="38"/>
      <c r="B14" s="38"/>
      <c r="C14" s="53">
        <v>2012</v>
      </c>
      <c r="D14" s="41" t="s">
        <v>33</v>
      </c>
      <c r="E14" s="38"/>
      <c r="F14" s="42">
        <f>SUM(CHILDREN!P38:P40)+SUM(CHILDREN!S38:S40)</f>
        <v>106.4</v>
      </c>
      <c r="G14" s="42">
        <f>SUM(CHILDREN!Q38:Q40)+SUM(CHILDREN!T38:T40)</f>
        <v>227.73333333333332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7"/>
      <c r="AR14" s="37"/>
    </row>
    <row r="15" spans="1:44" ht="15" x14ac:dyDescent="0.25">
      <c r="A15" s="38"/>
      <c r="B15" s="38"/>
      <c r="C15" s="53">
        <v>2012</v>
      </c>
      <c r="D15" s="41" t="s">
        <v>34</v>
      </c>
      <c r="E15" s="38"/>
      <c r="F15" s="42">
        <f>SUM(CHILDREN!P42:P44)+SUM(CHILDREN!S42:S44)</f>
        <v>119.7</v>
      </c>
      <c r="G15" s="42">
        <f>SUM(CHILDREN!Q42:Q44)+SUM(CHILDREN!T42:T44)</f>
        <v>256.2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7"/>
      <c r="AR15" s="37"/>
    </row>
    <row r="16" spans="1:44" ht="15" x14ac:dyDescent="0.25">
      <c r="A16" s="38"/>
      <c r="B16" s="38"/>
      <c r="C16" s="53">
        <v>2012</v>
      </c>
      <c r="D16" s="41" t="s">
        <v>35</v>
      </c>
      <c r="E16" s="38"/>
      <c r="F16" s="42">
        <f>SUM(CHILDREN!P46:P48)+SUM(CHILDREN!S46:S48)</f>
        <v>127.3</v>
      </c>
      <c r="G16" s="42">
        <f>SUM(CHILDREN!Q46:Q48)+SUM(CHILDREN!T46:T48)</f>
        <v>272.4666666666667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7"/>
      <c r="AR16" s="37"/>
    </row>
    <row r="17" spans="1:44" ht="15" x14ac:dyDescent="0.25">
      <c r="A17" s="38"/>
      <c r="B17" s="38"/>
      <c r="C17" s="53">
        <v>2012</v>
      </c>
      <c r="D17" s="41" t="s">
        <v>36</v>
      </c>
      <c r="E17" s="38"/>
      <c r="F17" s="42">
        <f>SUM(CHILDREN!P50:P52)+SUM(CHILDREN!S50:S52)</f>
        <v>142.5</v>
      </c>
      <c r="G17" s="42">
        <f>SUM(CHILDREN!Q50:Q52)+SUM(CHILDREN!T50:T52)</f>
        <v>305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7"/>
      <c r="AR17" s="37"/>
    </row>
    <row r="18" spans="1:44" ht="15" x14ac:dyDescent="0.25">
      <c r="A18" s="38"/>
      <c r="B18" s="38"/>
      <c r="C18" s="53">
        <v>2013</v>
      </c>
      <c r="D18" s="41" t="s">
        <v>25</v>
      </c>
      <c r="E18" s="38"/>
      <c r="F18" s="42">
        <f>SUM(CHILDREN!P54:P56)+SUM(CHILDREN!S54:S56)</f>
        <v>153.9</v>
      </c>
      <c r="G18" s="42">
        <f>SUM(CHILDREN!Q54:Q56)+SUM(CHILDREN!T54:T56)</f>
        <v>329.4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7"/>
      <c r="AR18" s="37"/>
    </row>
    <row r="19" spans="1:44" ht="15" x14ac:dyDescent="0.25">
      <c r="A19" s="38"/>
      <c r="B19" s="38"/>
      <c r="C19" s="53">
        <v>2013</v>
      </c>
      <c r="D19" s="41" t="s">
        <v>26</v>
      </c>
      <c r="E19" s="38"/>
      <c r="F19" s="42">
        <f>SUM(CHILDREN!P58:P60)+SUM(CHILDREN!S58:S60)</f>
        <v>163.4</v>
      </c>
      <c r="G19" s="42">
        <f>SUM(CHILDREN!Q58:Q60)+SUM(CHILDREN!T58:T60)</f>
        <v>349.73333333333329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7"/>
      <c r="AR19" s="37"/>
    </row>
    <row r="20" spans="1:44" ht="15" x14ac:dyDescent="0.25">
      <c r="A20" s="38"/>
      <c r="B20" s="38"/>
      <c r="C20" s="53">
        <v>2013</v>
      </c>
      <c r="D20" s="41" t="s">
        <v>27</v>
      </c>
      <c r="E20" s="38"/>
      <c r="F20" s="42">
        <f>SUM(CHILDREN!P62:P64)+SUM(CHILDREN!S62:S64)</f>
        <v>167.2</v>
      </c>
      <c r="G20" s="42">
        <f>SUM(CHILDREN!Q62:Q64)+SUM(CHILDREN!T62:T64)</f>
        <v>357.86666666666667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7"/>
      <c r="AR20" s="37"/>
    </row>
    <row r="21" spans="1:44" ht="15" x14ac:dyDescent="0.25">
      <c r="A21" s="38"/>
      <c r="B21" s="38"/>
      <c r="C21" s="53">
        <v>2013</v>
      </c>
      <c r="D21" s="41" t="s">
        <v>28</v>
      </c>
      <c r="E21" s="38"/>
      <c r="F21" s="42">
        <f>SUM(CHILDREN!P66:P68)+SUM(CHILDREN!S66:S68)</f>
        <v>171</v>
      </c>
      <c r="G21" s="42">
        <f>SUM(CHILDREN!Q66:Q68)+SUM(CHILDREN!T66:T68)</f>
        <v>366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7"/>
      <c r="AR21" s="37"/>
    </row>
    <row r="22" spans="1:44" ht="15" x14ac:dyDescent="0.25">
      <c r="A22" s="38"/>
      <c r="B22" s="38"/>
      <c r="C22" s="53">
        <v>2013</v>
      </c>
      <c r="D22" s="41" t="s">
        <v>29</v>
      </c>
      <c r="E22" s="38"/>
      <c r="F22" s="42">
        <f>SUM(CHILDREN!P70:P72)+SUM(CHILDREN!S70:S72)</f>
        <v>188.1</v>
      </c>
      <c r="G22" s="42">
        <f>SUM(CHILDREN!Q70:Q72)+SUM(CHILDREN!T70:T72)</f>
        <v>402.6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7"/>
      <c r="AR22" s="37"/>
    </row>
    <row r="23" spans="1:44" ht="15" x14ac:dyDescent="0.25">
      <c r="A23" s="38"/>
      <c r="B23" s="38"/>
      <c r="C23" s="53">
        <v>2013</v>
      </c>
      <c r="D23" s="41" t="s">
        <v>30</v>
      </c>
      <c r="E23" s="38"/>
      <c r="F23" s="42">
        <f>SUM(CHILDREN!P74:P76)+SUM(CHILDREN!S74:S76)</f>
        <v>199.5</v>
      </c>
      <c r="G23" s="42">
        <f>SUM(CHILDREN!Q74:Q76)+SUM(CHILDREN!T74:T76)</f>
        <v>427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7"/>
      <c r="AR23" s="37"/>
    </row>
    <row r="24" spans="1:44" ht="15" x14ac:dyDescent="0.25">
      <c r="A24" s="38"/>
      <c r="B24" s="38"/>
      <c r="C24" s="53">
        <v>2013</v>
      </c>
      <c r="D24" s="41" t="s">
        <v>31</v>
      </c>
      <c r="E24" s="38"/>
      <c r="F24" s="42">
        <f>SUM(CHILDREN!P78:P80)+SUM(CHILDREN!S78:S80)</f>
        <v>0</v>
      </c>
      <c r="G24" s="42">
        <f>SUM(CHILDREN!Q78:Q80)+SUM(CHILDREN!T78:T80)</f>
        <v>0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7"/>
      <c r="AR24" s="37"/>
    </row>
    <row r="25" spans="1:44" ht="15" x14ac:dyDescent="0.25">
      <c r="A25" s="38"/>
      <c r="B25" s="38"/>
      <c r="C25" s="53">
        <v>2013</v>
      </c>
      <c r="D25" s="41" t="s">
        <v>32</v>
      </c>
      <c r="E25" s="38"/>
      <c r="F25" s="42">
        <f>SUM(CHILDREN!P82:P84)+SUM(CHILDREN!S82:S84)</f>
        <v>0</v>
      </c>
      <c r="G25" s="42">
        <f>SUM(CHILDREN!Q82:Q84)+SUM(CHILDREN!T82:T84)</f>
        <v>0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7"/>
      <c r="AR25" s="37"/>
    </row>
    <row r="26" spans="1:44" ht="15" x14ac:dyDescent="0.25">
      <c r="A26" s="38"/>
      <c r="B26" s="38"/>
      <c r="C26" s="53">
        <v>2013</v>
      </c>
      <c r="D26" s="41" t="s">
        <v>33</v>
      </c>
      <c r="E26" s="38"/>
      <c r="F26" s="42">
        <f>SUM(CHILDREN!P86:P88)+SUM(CHILDREN!S86:S88)</f>
        <v>0</v>
      </c>
      <c r="G26" s="42">
        <f>SUM(CHILDREN!Q86:Q88)+SUM(CHILDREN!T86:T88)</f>
        <v>0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7"/>
      <c r="AR26" s="37"/>
    </row>
    <row r="27" spans="1:44" ht="15" x14ac:dyDescent="0.25">
      <c r="A27" s="38"/>
      <c r="B27" s="38"/>
      <c r="C27" s="53">
        <v>2013</v>
      </c>
      <c r="D27" s="41" t="s">
        <v>34</v>
      </c>
      <c r="E27" s="38"/>
      <c r="F27" s="42">
        <f>SUM(CHILDREN!P90:P92)+SUM(CHILDREN!S90:S92)</f>
        <v>0</v>
      </c>
      <c r="G27" s="42">
        <f>SUM(CHILDREN!Q90:Q92)+SUM(CHILDREN!T90:T92)</f>
        <v>0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7"/>
      <c r="AR27" s="37"/>
    </row>
    <row r="28" spans="1:44" ht="15" x14ac:dyDescent="0.25">
      <c r="A28" s="38"/>
      <c r="B28" s="38"/>
      <c r="C28" s="53">
        <v>2013</v>
      </c>
      <c r="D28" s="41" t="s">
        <v>35</v>
      </c>
      <c r="E28" s="38"/>
      <c r="F28" s="42">
        <f>SUM(CHILDREN!P94:P96)+SUM(CHILDREN!S94:S96)</f>
        <v>0</v>
      </c>
      <c r="G28" s="42">
        <f>SUM(CHILDREN!Q94:Q96)+SUM(CHILDREN!T94:T96)</f>
        <v>0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7"/>
      <c r="AR28" s="37"/>
    </row>
    <row r="29" spans="1:44" ht="15" x14ac:dyDescent="0.25">
      <c r="A29" s="38"/>
      <c r="B29" s="38"/>
      <c r="C29" s="53">
        <v>2013</v>
      </c>
      <c r="D29" s="41" t="s">
        <v>36</v>
      </c>
      <c r="E29" s="38"/>
      <c r="F29" s="42">
        <f>SUM(CHILDREN!P98:P100)+SUM(CHILDREN!S98:S100)</f>
        <v>0</v>
      </c>
      <c r="G29" s="42">
        <f>SUM(CHILDREN!Q98:Q100)+SUM(CHILDREN!T98:T100)</f>
        <v>0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7"/>
      <c r="AR29" s="37"/>
    </row>
    <row r="30" spans="1:44" ht="15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7"/>
      <c r="AR30" s="37"/>
    </row>
    <row r="31" spans="1:44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7"/>
      <c r="AR31" s="37"/>
    </row>
    <row r="32" spans="1:44" ht="15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7"/>
      <c r="AR32" s="37"/>
    </row>
    <row r="33" spans="1:44" ht="15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7"/>
      <c r="AR33" s="37"/>
    </row>
    <row r="34" spans="1:44" ht="15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7"/>
      <c r="AR34" s="37"/>
    </row>
    <row r="35" spans="1:44" ht="15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7"/>
      <c r="AR35" s="37"/>
    </row>
    <row r="36" spans="1:44" ht="15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7"/>
      <c r="AR36" s="37"/>
    </row>
    <row r="37" spans="1:44" ht="15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7"/>
      <c r="AR37" s="37"/>
    </row>
    <row r="38" spans="1:44" ht="15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7"/>
      <c r="AR38" s="37"/>
    </row>
    <row r="39" spans="1:44" ht="15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7"/>
      <c r="AR39" s="37"/>
    </row>
    <row r="40" spans="1:44" ht="15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7"/>
      <c r="AR40" s="37"/>
    </row>
    <row r="41" spans="1:44" ht="15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7"/>
      <c r="AR41" s="37"/>
    </row>
    <row r="42" spans="1:44" ht="15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7"/>
      <c r="AR42" s="37"/>
    </row>
    <row r="43" spans="1:44" ht="15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7"/>
      <c r="AR43" s="37"/>
    </row>
    <row r="44" spans="1:44" ht="15" x14ac:dyDescent="0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7"/>
      <c r="AR44" s="37"/>
    </row>
    <row r="45" spans="1:44" ht="15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7"/>
      <c r="AR45" s="37"/>
    </row>
    <row r="46" spans="1:44" ht="15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7"/>
      <c r="AR46" s="37"/>
    </row>
    <row r="47" spans="1:44" ht="15" x14ac:dyDescent="0.2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7"/>
      <c r="AR47" s="37"/>
    </row>
    <row r="48" spans="1:44" ht="15" x14ac:dyDescent="0.2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7"/>
      <c r="AR48" s="37"/>
    </row>
    <row r="49" spans="1:44" ht="15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7"/>
      <c r="AR49" s="37"/>
    </row>
    <row r="50" spans="1:44" ht="15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7"/>
      <c r="AR50" s="37"/>
    </row>
    <row r="51" spans="1:44" ht="15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7"/>
      <c r="AR51" s="37"/>
    </row>
    <row r="52" spans="1:44" ht="15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7"/>
      <c r="AR52" s="37"/>
    </row>
    <row r="53" spans="1:44" ht="15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7"/>
      <c r="AR53" s="37"/>
    </row>
    <row r="54" spans="1:44" ht="15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7"/>
      <c r="AR54" s="37"/>
    </row>
    <row r="55" spans="1:44" ht="15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7"/>
      <c r="AR55" s="37"/>
    </row>
    <row r="56" spans="1:44" ht="15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7"/>
      <c r="AR56" s="37"/>
    </row>
    <row r="57" spans="1:44" ht="15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7"/>
      <c r="AR57" s="37"/>
    </row>
    <row r="58" spans="1:44" ht="15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7"/>
      <c r="AR58" s="37"/>
    </row>
    <row r="59" spans="1:44" ht="15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7"/>
      <c r="AR59" s="37"/>
    </row>
    <row r="60" spans="1:44" ht="15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7"/>
      <c r="AR60" s="37"/>
    </row>
    <row r="61" spans="1:44" ht="15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7"/>
      <c r="AR61" s="37"/>
    </row>
    <row r="62" spans="1:44" ht="15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7"/>
      <c r="AR62" s="37"/>
    </row>
    <row r="63" spans="1:44" ht="15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7"/>
      <c r="AR63" s="37"/>
    </row>
    <row r="64" spans="1:44" ht="15" x14ac:dyDescent="0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7"/>
      <c r="AR64" s="37"/>
    </row>
    <row r="65" spans="1:44" ht="15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7"/>
      <c r="AR65" s="37"/>
    </row>
    <row r="66" spans="1:44" ht="15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7"/>
      <c r="AR66" s="37"/>
    </row>
    <row r="67" spans="1:44" ht="15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7"/>
      <c r="AR67" s="37"/>
    </row>
    <row r="68" spans="1:44" ht="15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7"/>
      <c r="AR68" s="37"/>
    </row>
    <row r="69" spans="1:44" ht="15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7"/>
      <c r="AR69" s="37"/>
    </row>
    <row r="70" spans="1:44" ht="15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7"/>
      <c r="AR70" s="37"/>
    </row>
    <row r="71" spans="1:44" ht="15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7"/>
      <c r="AR71" s="37"/>
    </row>
    <row r="72" spans="1:44" ht="15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7"/>
      <c r="AR72" s="37"/>
    </row>
    <row r="73" spans="1:44" ht="15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7"/>
      <c r="AR73" s="37"/>
    </row>
    <row r="74" spans="1:44" ht="15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7"/>
      <c r="AR74" s="37"/>
    </row>
    <row r="75" spans="1:44" ht="15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7"/>
      <c r="AR75" s="37"/>
    </row>
    <row r="76" spans="1:44" ht="15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7"/>
      <c r="AR76" s="37"/>
    </row>
    <row r="77" spans="1:44" ht="15" x14ac:dyDescent="0.2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7"/>
      <c r="AR77" s="37"/>
    </row>
    <row r="78" spans="1:44" ht="15" x14ac:dyDescent="0.2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7"/>
      <c r="AR78" s="37"/>
    </row>
    <row r="79" spans="1:44" ht="15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7"/>
      <c r="AR79" s="37"/>
    </row>
    <row r="80" spans="1:44" ht="15" x14ac:dyDescent="0.2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7"/>
      <c r="AR80" s="37"/>
    </row>
    <row r="81" spans="1:44" ht="15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7"/>
      <c r="AR81" s="37"/>
    </row>
    <row r="82" spans="1:44" ht="15" x14ac:dyDescent="0.2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7"/>
      <c r="AR82" s="37"/>
    </row>
    <row r="83" spans="1:44" ht="15" x14ac:dyDescent="0.2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7"/>
      <c r="AR83" s="37"/>
    </row>
    <row r="84" spans="1:44" ht="15" x14ac:dyDescent="0.2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7"/>
      <c r="AR84" s="37"/>
    </row>
    <row r="85" spans="1:44" ht="15" x14ac:dyDescent="0.2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7"/>
      <c r="AR85" s="37"/>
    </row>
    <row r="86" spans="1:44" ht="15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7"/>
      <c r="AR86" s="37"/>
    </row>
    <row r="87" spans="1:44" ht="15" x14ac:dyDescent="0.2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7"/>
      <c r="AR87" s="37"/>
    </row>
    <row r="88" spans="1:44" ht="15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7"/>
      <c r="AR88" s="37"/>
    </row>
    <row r="89" spans="1:44" ht="15" x14ac:dyDescent="0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7"/>
      <c r="AR89" s="37"/>
    </row>
    <row r="90" spans="1:44" ht="15" x14ac:dyDescent="0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7"/>
      <c r="AR90" s="37"/>
    </row>
    <row r="91" spans="1:44" ht="15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7"/>
      <c r="AR91" s="37"/>
    </row>
    <row r="92" spans="1:44" ht="15" x14ac:dyDescent="0.2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7"/>
      <c r="AR92" s="37"/>
    </row>
    <row r="93" spans="1:44" ht="15" x14ac:dyDescent="0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7"/>
      <c r="AR93" s="37"/>
    </row>
    <row r="94" spans="1:44" ht="15" x14ac:dyDescent="0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7"/>
      <c r="AR94" s="37"/>
    </row>
    <row r="95" spans="1:44" ht="15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7"/>
      <c r="AR95" s="37"/>
    </row>
    <row r="96" spans="1:44" ht="15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7"/>
      <c r="AR96" s="37"/>
    </row>
    <row r="97" spans="1:44" ht="15" x14ac:dyDescent="0.2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7"/>
      <c r="AR97" s="37"/>
    </row>
    <row r="98" spans="1:44" ht="15" x14ac:dyDescent="0.2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7"/>
      <c r="AR98" s="37"/>
    </row>
    <row r="99" spans="1:44" ht="15" x14ac:dyDescent="0.2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7"/>
      <c r="AR99" s="37"/>
    </row>
    <row r="100" spans="1:44" ht="15" x14ac:dyDescent="0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7"/>
      <c r="AR100" s="37"/>
    </row>
    <row r="101" spans="1:44" ht="15" x14ac:dyDescent="0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7"/>
      <c r="AR101" s="37"/>
    </row>
    <row r="102" spans="1:44" ht="15" x14ac:dyDescent="0.2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7"/>
      <c r="AR102" s="37"/>
    </row>
    <row r="103" spans="1:44" ht="15" x14ac:dyDescent="0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7"/>
      <c r="AR103" s="37"/>
    </row>
    <row r="104" spans="1:44" ht="15" x14ac:dyDescent="0.2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7"/>
      <c r="AR104" s="37"/>
    </row>
    <row r="105" spans="1:44" ht="15" x14ac:dyDescent="0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7"/>
      <c r="AR105" s="37"/>
    </row>
    <row r="106" spans="1:44" ht="15" x14ac:dyDescent="0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7"/>
      <c r="AR106" s="37"/>
    </row>
    <row r="107" spans="1:44" ht="15" x14ac:dyDescent="0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7"/>
      <c r="AR107" s="37"/>
    </row>
    <row r="108" spans="1:44" ht="15" x14ac:dyDescent="0.2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7"/>
      <c r="AR108" s="37"/>
    </row>
    <row r="109" spans="1:44" ht="15" x14ac:dyDescent="0.2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7"/>
      <c r="AR109" s="37"/>
    </row>
    <row r="110" spans="1:44" ht="15" x14ac:dyDescent="0.2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7"/>
      <c r="AR110" s="37"/>
    </row>
    <row r="111" spans="1:44" ht="15" x14ac:dyDescent="0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7"/>
      <c r="AR111" s="37"/>
    </row>
    <row r="112" spans="1:44" ht="15" x14ac:dyDescent="0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7"/>
      <c r="AR112" s="37"/>
    </row>
    <row r="113" spans="1:44" ht="15" x14ac:dyDescent="0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7"/>
      <c r="AR113" s="37"/>
    </row>
    <row r="114" spans="1:44" ht="15" x14ac:dyDescent="0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7"/>
      <c r="AR114" s="37"/>
    </row>
    <row r="115" spans="1:44" ht="15" x14ac:dyDescent="0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7"/>
      <c r="AR115" s="37"/>
    </row>
    <row r="116" spans="1:44" ht="15" x14ac:dyDescent="0.2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7"/>
      <c r="AR116" s="37"/>
    </row>
    <row r="117" spans="1:44" ht="15" x14ac:dyDescent="0.2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7"/>
      <c r="AR117" s="37"/>
    </row>
    <row r="118" spans="1:44" ht="15" x14ac:dyDescent="0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7"/>
      <c r="AR118" s="37"/>
    </row>
    <row r="119" spans="1:44" ht="15" x14ac:dyDescent="0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7"/>
      <c r="AR119" s="37"/>
    </row>
    <row r="120" spans="1:44" ht="15" x14ac:dyDescent="0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7"/>
      <c r="AR120" s="37"/>
    </row>
    <row r="121" spans="1:44" ht="15" x14ac:dyDescent="0.2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7"/>
      <c r="AR121" s="37"/>
    </row>
    <row r="122" spans="1:44" ht="15" x14ac:dyDescent="0.2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7"/>
      <c r="AR122" s="37"/>
    </row>
    <row r="123" spans="1:44" ht="15" x14ac:dyDescent="0.2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7"/>
      <c r="AR123" s="37"/>
    </row>
    <row r="124" spans="1:44" ht="15" x14ac:dyDescent="0.2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7"/>
      <c r="AR124" s="37"/>
    </row>
    <row r="125" spans="1:44" ht="15" x14ac:dyDescent="0.2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7"/>
      <c r="AR125" s="37"/>
    </row>
    <row r="126" spans="1:44" ht="15" x14ac:dyDescent="0.2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7"/>
      <c r="AR126" s="37"/>
    </row>
    <row r="127" spans="1:44" ht="15" x14ac:dyDescent="0.2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7"/>
      <c r="AR127" s="37"/>
    </row>
    <row r="128" spans="1:44" ht="15" x14ac:dyDescent="0.2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7"/>
      <c r="AR128" s="37"/>
    </row>
    <row r="129" spans="1:44" ht="15" x14ac:dyDescent="0.2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7"/>
      <c r="AR129" s="37"/>
    </row>
    <row r="130" spans="1:44" ht="15" x14ac:dyDescent="0.2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7"/>
      <c r="AR130" s="37"/>
    </row>
    <row r="131" spans="1:44" ht="15" x14ac:dyDescent="0.2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7"/>
      <c r="AR131" s="37"/>
    </row>
    <row r="132" spans="1:44" ht="15" x14ac:dyDescent="0.2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7"/>
      <c r="AR132" s="37"/>
    </row>
    <row r="133" spans="1:44" ht="15" x14ac:dyDescent="0.2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7"/>
      <c r="AR133" s="37"/>
    </row>
    <row r="134" spans="1:44" ht="15" x14ac:dyDescent="0.2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7"/>
      <c r="AR134" s="37"/>
    </row>
    <row r="135" spans="1:44" ht="15" x14ac:dyDescent="0.2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7"/>
      <c r="AR135" s="37"/>
    </row>
    <row r="136" spans="1:44" ht="15" x14ac:dyDescent="0.2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7"/>
      <c r="AR136" s="37"/>
    </row>
    <row r="137" spans="1:44" ht="15" x14ac:dyDescent="0.2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7"/>
      <c r="AR137" s="37"/>
    </row>
    <row r="138" spans="1:44" ht="15" x14ac:dyDescent="0.2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7"/>
      <c r="AR138" s="37"/>
    </row>
    <row r="139" spans="1:44" ht="15" x14ac:dyDescent="0.2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7"/>
      <c r="AR139" s="37"/>
    </row>
    <row r="140" spans="1:44" ht="15" x14ac:dyDescent="0.2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7"/>
      <c r="AR140" s="37"/>
    </row>
    <row r="141" spans="1:44" ht="15" x14ac:dyDescent="0.2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7"/>
      <c r="AR141" s="37"/>
    </row>
    <row r="142" spans="1:44" ht="15" x14ac:dyDescent="0.2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7"/>
      <c r="AR142" s="37"/>
    </row>
    <row r="143" spans="1:44" ht="15" x14ac:dyDescent="0.2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7"/>
      <c r="AR143" s="37"/>
    </row>
    <row r="144" spans="1:44" ht="15" x14ac:dyDescent="0.2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7"/>
      <c r="AR144" s="37"/>
    </row>
    <row r="145" spans="1:44" ht="15" x14ac:dyDescent="0.2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7"/>
      <c r="AR145" s="37"/>
    </row>
    <row r="146" spans="1:44" ht="15" x14ac:dyDescent="0.2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7"/>
      <c r="AR146" s="37"/>
    </row>
    <row r="147" spans="1:44" ht="15" x14ac:dyDescent="0.2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7"/>
      <c r="AR147" s="37"/>
    </row>
    <row r="148" spans="1:44" ht="15" x14ac:dyDescent="0.2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7"/>
      <c r="AR148" s="37"/>
    </row>
    <row r="149" spans="1:44" ht="15" x14ac:dyDescent="0.2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7"/>
      <c r="AR149" s="37"/>
    </row>
    <row r="150" spans="1:44" ht="15" x14ac:dyDescent="0.2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7"/>
      <c r="AR150" s="37"/>
    </row>
    <row r="151" spans="1:44" ht="15" x14ac:dyDescent="0.2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7"/>
      <c r="AR151" s="37"/>
    </row>
    <row r="152" spans="1:44" ht="15" x14ac:dyDescent="0.2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7"/>
      <c r="AR152" s="37"/>
    </row>
    <row r="153" spans="1:44" ht="15" x14ac:dyDescent="0.2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7"/>
      <c r="AR153" s="37"/>
    </row>
    <row r="154" spans="1:44" ht="15" x14ac:dyDescent="0.2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7"/>
      <c r="AR154" s="37"/>
    </row>
    <row r="155" spans="1:44" ht="15" x14ac:dyDescent="0.2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7"/>
      <c r="AR155" s="37"/>
    </row>
    <row r="156" spans="1:44" ht="15" x14ac:dyDescent="0.2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7"/>
      <c r="AR156" s="37"/>
    </row>
    <row r="157" spans="1:44" ht="15" x14ac:dyDescent="0.2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7"/>
      <c r="AR157" s="37"/>
    </row>
    <row r="158" spans="1:44" ht="15" x14ac:dyDescent="0.2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7"/>
      <c r="AR158" s="37"/>
    </row>
    <row r="159" spans="1:44" ht="15" x14ac:dyDescent="0.2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7"/>
      <c r="AR159" s="37"/>
    </row>
    <row r="160" spans="1:44" ht="15" x14ac:dyDescent="0.2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7"/>
      <c r="AR160" s="37"/>
    </row>
    <row r="161" spans="1:44" ht="15" x14ac:dyDescent="0.2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7"/>
      <c r="AR161" s="37"/>
    </row>
    <row r="162" spans="1:44" ht="15" x14ac:dyDescent="0.2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7"/>
      <c r="AR162" s="37"/>
    </row>
    <row r="163" spans="1:44" ht="15" x14ac:dyDescent="0.2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7"/>
      <c r="AR163" s="37"/>
    </row>
    <row r="164" spans="1:44" ht="15" x14ac:dyDescent="0.2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7"/>
      <c r="AR164" s="37"/>
    </row>
    <row r="165" spans="1:44" ht="15" x14ac:dyDescent="0.2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7"/>
      <c r="AR165" s="37"/>
    </row>
    <row r="166" spans="1:44" ht="15" x14ac:dyDescent="0.2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7"/>
      <c r="AR166" s="37"/>
    </row>
    <row r="167" spans="1:44" ht="15" x14ac:dyDescent="0.2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7"/>
      <c r="AR167" s="37"/>
    </row>
    <row r="168" spans="1:44" ht="15" x14ac:dyDescent="0.2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7"/>
      <c r="AR168" s="37"/>
    </row>
    <row r="169" spans="1:44" ht="15" x14ac:dyDescent="0.2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7"/>
      <c r="AR169" s="37"/>
    </row>
    <row r="170" spans="1:44" ht="15" x14ac:dyDescent="0.2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7"/>
      <c r="AR170" s="37"/>
    </row>
    <row r="171" spans="1:44" ht="15" x14ac:dyDescent="0.2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7"/>
      <c r="AR171" s="37"/>
    </row>
    <row r="172" spans="1:44" ht="15" x14ac:dyDescent="0.2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7"/>
      <c r="AR172" s="37"/>
    </row>
    <row r="173" spans="1:44" ht="15" x14ac:dyDescent="0.2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7"/>
      <c r="AR173" s="37"/>
    </row>
    <row r="174" spans="1:44" ht="15" x14ac:dyDescent="0.2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7"/>
      <c r="AR174" s="37"/>
    </row>
    <row r="175" spans="1:44" ht="15" x14ac:dyDescent="0.2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7"/>
      <c r="AR175" s="37"/>
    </row>
    <row r="176" spans="1:44" ht="15" x14ac:dyDescent="0.2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7"/>
      <c r="AR176" s="37"/>
    </row>
    <row r="177" spans="1:44" ht="15" x14ac:dyDescent="0.2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7"/>
      <c r="AR177" s="37"/>
    </row>
    <row r="178" spans="1:44" ht="15" x14ac:dyDescent="0.2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7"/>
      <c r="AR178" s="37"/>
    </row>
    <row r="179" spans="1:44" ht="15" x14ac:dyDescent="0.2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7"/>
      <c r="AR179" s="37"/>
    </row>
    <row r="180" spans="1:44" ht="15" x14ac:dyDescent="0.2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7"/>
      <c r="AR180" s="37"/>
    </row>
    <row r="181" spans="1:44" ht="15" x14ac:dyDescent="0.2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7"/>
      <c r="AR181" s="37"/>
    </row>
    <row r="182" spans="1:44" ht="15" x14ac:dyDescent="0.2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7"/>
      <c r="AR182" s="37"/>
    </row>
    <row r="183" spans="1:44" ht="15" x14ac:dyDescent="0.2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7"/>
      <c r="AR183" s="37"/>
    </row>
    <row r="184" spans="1:44" ht="15" x14ac:dyDescent="0.2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7"/>
      <c r="AR184" s="37"/>
    </row>
    <row r="185" spans="1:44" ht="15" x14ac:dyDescent="0.2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7"/>
      <c r="AR185" s="37"/>
    </row>
    <row r="186" spans="1:44" ht="15" x14ac:dyDescent="0.2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7"/>
      <c r="AR186" s="37"/>
    </row>
    <row r="187" spans="1:44" ht="15" x14ac:dyDescent="0.2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7"/>
      <c r="AR187" s="37"/>
    </row>
    <row r="188" spans="1:44" ht="15" x14ac:dyDescent="0.2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7"/>
      <c r="AR188" s="37"/>
    </row>
    <row r="189" spans="1:44" ht="15" x14ac:dyDescent="0.2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7"/>
      <c r="AR189" s="37"/>
    </row>
    <row r="190" spans="1:44" ht="15" x14ac:dyDescent="0.2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7"/>
      <c r="AR190" s="37"/>
    </row>
    <row r="191" spans="1:44" ht="15" x14ac:dyDescent="0.2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7"/>
      <c r="AR191" s="37"/>
    </row>
    <row r="192" spans="1:44" ht="15" x14ac:dyDescent="0.2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7"/>
      <c r="AR192" s="37"/>
    </row>
    <row r="193" spans="1:44" ht="15" x14ac:dyDescent="0.2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7"/>
      <c r="AR193" s="37"/>
    </row>
    <row r="194" spans="1:44" ht="15" x14ac:dyDescent="0.2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7"/>
      <c r="AR194" s="37"/>
    </row>
    <row r="195" spans="1:44" ht="15" x14ac:dyDescent="0.2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7"/>
      <c r="AR195" s="37"/>
    </row>
    <row r="196" spans="1:44" ht="15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7"/>
      <c r="AR196" s="37"/>
    </row>
    <row r="197" spans="1:44" ht="15" x14ac:dyDescent="0.2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7"/>
      <c r="AR197" s="37"/>
    </row>
    <row r="198" spans="1:44" ht="15" x14ac:dyDescent="0.2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7"/>
      <c r="AR198" s="37"/>
    </row>
    <row r="199" spans="1:44" ht="15" x14ac:dyDescent="0.2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7"/>
      <c r="AR199" s="37"/>
    </row>
    <row r="200" spans="1:44" ht="15" x14ac:dyDescent="0.2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7"/>
      <c r="AR200" s="37"/>
    </row>
    <row r="201" spans="1:44" ht="15" x14ac:dyDescent="0.2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7"/>
      <c r="AR201" s="37"/>
    </row>
    <row r="202" spans="1:44" ht="15" x14ac:dyDescent="0.2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7"/>
      <c r="AR202" s="37"/>
    </row>
    <row r="203" spans="1:44" ht="15" x14ac:dyDescent="0.2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7"/>
      <c r="AR203" s="37"/>
    </row>
    <row r="204" spans="1:44" ht="15" x14ac:dyDescent="0.2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7"/>
      <c r="AR204" s="37"/>
    </row>
    <row r="205" spans="1:44" ht="15" x14ac:dyDescent="0.2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7"/>
      <c r="AR205" s="37"/>
    </row>
    <row r="206" spans="1:44" ht="15" x14ac:dyDescent="0.2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7"/>
      <c r="AR206" s="37"/>
    </row>
    <row r="207" spans="1:44" ht="15" x14ac:dyDescent="0.2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7"/>
      <c r="AR207" s="37"/>
    </row>
    <row r="208" spans="1:44" ht="15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7"/>
      <c r="AR208" s="37"/>
    </row>
    <row r="209" spans="1:44" ht="15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7"/>
      <c r="AR209" s="37"/>
    </row>
    <row r="210" spans="1:44" ht="15" x14ac:dyDescent="0.2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7"/>
      <c r="AR210" s="37"/>
    </row>
    <row r="211" spans="1:44" ht="15" x14ac:dyDescent="0.2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7"/>
      <c r="AR211" s="37"/>
    </row>
    <row r="212" spans="1:44" ht="15" x14ac:dyDescent="0.2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7"/>
      <c r="AR212" s="37"/>
    </row>
    <row r="213" spans="1:44" ht="15" x14ac:dyDescent="0.2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7"/>
      <c r="AR213" s="37"/>
    </row>
    <row r="214" spans="1:44" ht="15" x14ac:dyDescent="0.2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7"/>
      <c r="AR214" s="37"/>
    </row>
    <row r="215" spans="1:44" ht="15" x14ac:dyDescent="0.2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7"/>
      <c r="AR215" s="37"/>
    </row>
    <row r="216" spans="1:44" ht="15" x14ac:dyDescent="0.2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7"/>
      <c r="AR216" s="37"/>
    </row>
    <row r="217" spans="1:44" ht="15" x14ac:dyDescent="0.2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7"/>
      <c r="AR217" s="37"/>
    </row>
    <row r="218" spans="1:44" ht="15" x14ac:dyDescent="0.2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7"/>
      <c r="AR218" s="37"/>
    </row>
    <row r="219" spans="1:44" ht="15" x14ac:dyDescent="0.2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7"/>
      <c r="AR219" s="37"/>
    </row>
    <row r="220" spans="1:44" ht="15" x14ac:dyDescent="0.2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7"/>
      <c r="AR220" s="37"/>
    </row>
    <row r="221" spans="1:44" ht="15" x14ac:dyDescent="0.2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7"/>
      <c r="AR221" s="37"/>
    </row>
    <row r="222" spans="1:44" ht="15" x14ac:dyDescent="0.2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7"/>
      <c r="AR222" s="37"/>
    </row>
    <row r="223" spans="1:44" x14ac:dyDescent="0.2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</row>
    <row r="224" spans="1:44" x14ac:dyDescent="0.2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</row>
    <row r="225" spans="1:44" x14ac:dyDescent="0.2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</row>
    <row r="226" spans="1:44" x14ac:dyDescent="0.2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</row>
    <row r="227" spans="1:44" x14ac:dyDescent="0.2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</row>
    <row r="228" spans="1:44" x14ac:dyDescent="0.2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8"/>
  <sheetViews>
    <sheetView showGridLines="0" workbookViewId="0">
      <selection activeCell="K23" sqref="K23"/>
    </sheetView>
  </sheetViews>
  <sheetFormatPr defaultRowHeight="12.75" x14ac:dyDescent="0.2"/>
  <cols>
    <col min="1" max="1" width="2.7109375" customWidth="1"/>
    <col min="3" max="3" width="2.7109375" customWidth="1"/>
    <col min="6" max="6" width="2.7109375" customWidth="1"/>
    <col min="9" max="9" width="1.7109375" customWidth="1"/>
    <col min="12" max="12" width="2.7109375" customWidth="1"/>
    <col min="15" max="15" width="1.7109375" customWidth="1"/>
  </cols>
  <sheetData>
    <row r="1" spans="1:45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7"/>
      <c r="AS1" s="37"/>
    </row>
    <row r="2" spans="1:45" ht="15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7"/>
      <c r="AS2" s="37"/>
    </row>
    <row r="3" spans="1:45" ht="15.75" x14ac:dyDescent="0.25">
      <c r="A3" s="38"/>
      <c r="B3" s="39" t="s">
        <v>40</v>
      </c>
      <c r="C3" s="39"/>
      <c r="D3" s="39"/>
      <c r="E3" s="39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7"/>
      <c r="AS3" s="37"/>
    </row>
    <row r="4" spans="1:45" ht="15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7"/>
      <c r="AS4" s="37"/>
    </row>
    <row r="5" spans="1:45" ht="15" x14ac:dyDescent="0.25">
      <c r="A5" s="38"/>
      <c r="B5" s="38"/>
      <c r="C5" s="38"/>
      <c r="D5" s="93">
        <v>2012</v>
      </c>
      <c r="E5" s="94"/>
      <c r="F5" s="94"/>
      <c r="G5" s="94"/>
      <c r="H5" s="95"/>
      <c r="I5" s="38"/>
      <c r="J5" s="93">
        <v>2013</v>
      </c>
      <c r="K5" s="94"/>
      <c r="L5" s="94"/>
      <c r="M5" s="94"/>
      <c r="N5" s="95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7"/>
      <c r="AS5" s="37"/>
    </row>
    <row r="6" spans="1:45" ht="15" x14ac:dyDescent="0.25">
      <c r="A6" s="38"/>
      <c r="B6" s="38"/>
      <c r="C6" s="38"/>
      <c r="D6" s="91" t="s">
        <v>24</v>
      </c>
      <c r="E6" s="92"/>
      <c r="F6" s="38"/>
      <c r="G6" s="91" t="s">
        <v>39</v>
      </c>
      <c r="H6" s="92"/>
      <c r="I6" s="38"/>
      <c r="J6" s="91" t="s">
        <v>24</v>
      </c>
      <c r="K6" s="92"/>
      <c r="L6" s="38"/>
      <c r="M6" s="91" t="s">
        <v>39</v>
      </c>
      <c r="N6" s="92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7"/>
      <c r="AS6" s="37"/>
    </row>
    <row r="7" spans="1:45" ht="15" x14ac:dyDescent="0.25">
      <c r="A7" s="38"/>
      <c r="B7" s="38"/>
      <c r="C7" s="38"/>
      <c r="D7" s="40" t="s">
        <v>21</v>
      </c>
      <c r="E7" s="40" t="s">
        <v>22</v>
      </c>
      <c r="F7" s="38"/>
      <c r="G7" s="40" t="s">
        <v>21</v>
      </c>
      <c r="H7" s="40" t="s">
        <v>22</v>
      </c>
      <c r="I7" s="38"/>
      <c r="J7" s="40" t="s">
        <v>21</v>
      </c>
      <c r="K7" s="40" t="s">
        <v>22</v>
      </c>
      <c r="L7" s="38"/>
      <c r="M7" s="40" t="s">
        <v>21</v>
      </c>
      <c r="N7" s="40" t="s">
        <v>22</v>
      </c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7"/>
      <c r="AS7" s="37"/>
    </row>
    <row r="8" spans="1:45" ht="15" x14ac:dyDescent="0.25">
      <c r="A8" s="38"/>
      <c r="B8" s="41" t="s">
        <v>25</v>
      </c>
      <c r="C8" s="41"/>
      <c r="D8" s="56">
        <f>SUM(CHILDREN!Y6:Y8)</f>
        <v>4</v>
      </c>
      <c r="E8" s="56">
        <f>SUM(CHILDREN!Z6:Z8)</f>
        <v>2</v>
      </c>
      <c r="F8" s="38"/>
      <c r="G8" s="42">
        <f>D8</f>
        <v>4</v>
      </c>
      <c r="H8" s="42">
        <f>E8</f>
        <v>2</v>
      </c>
      <c r="I8" s="38"/>
      <c r="J8" s="56">
        <f>SUM(CHILDREN!Y54:Y56)</f>
        <v>8</v>
      </c>
      <c r="K8" s="56">
        <f>SUM(CHILDREN!Z54:Z56)</f>
        <v>2</v>
      </c>
      <c r="L8" s="38"/>
      <c r="M8" s="42">
        <f>+J8</f>
        <v>8</v>
      </c>
      <c r="N8" s="42">
        <f>+K8</f>
        <v>2</v>
      </c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7"/>
      <c r="AS8" s="37"/>
    </row>
    <row r="9" spans="1:45" ht="15" x14ac:dyDescent="0.25">
      <c r="A9" s="38"/>
      <c r="B9" s="41" t="s">
        <v>26</v>
      </c>
      <c r="C9" s="41"/>
      <c r="D9" s="56">
        <f>SUM(CHILDREN!Y10:Y12)</f>
        <v>6</v>
      </c>
      <c r="E9" s="56">
        <f>SUM(CHILDREN!Z10:Z12)</f>
        <v>2</v>
      </c>
      <c r="F9" s="38"/>
      <c r="G9" s="42">
        <f>G8+D9</f>
        <v>10</v>
      </c>
      <c r="H9" s="42">
        <f>H8+E9</f>
        <v>4</v>
      </c>
      <c r="I9" s="38"/>
      <c r="J9" s="56">
        <f>SUM(CHILDREN!Y58:Y60)</f>
        <v>10</v>
      </c>
      <c r="K9" s="56">
        <f>SUM(CHILDREN!Z58:Z60)</f>
        <v>2</v>
      </c>
      <c r="L9" s="38"/>
      <c r="M9" s="42">
        <f t="shared" ref="M9:M12" si="0">IF(AND(J9=0,K9=0),"",M8+J9)</f>
        <v>18</v>
      </c>
      <c r="N9" s="42">
        <f>IF(AND(J9=0,K9=0),"",N8+K9)</f>
        <v>4</v>
      </c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7"/>
      <c r="AS9" s="37"/>
    </row>
    <row r="10" spans="1:45" ht="15" x14ac:dyDescent="0.25">
      <c r="A10" s="38"/>
      <c r="B10" s="41" t="s">
        <v>27</v>
      </c>
      <c r="C10" s="41"/>
      <c r="D10" s="56">
        <f>SUM(CHILDREN!Y14:Y16)</f>
        <v>6</v>
      </c>
      <c r="E10" s="56">
        <f>SUM(CHILDREN!Z14:Z16)</f>
        <v>3</v>
      </c>
      <c r="F10" s="38"/>
      <c r="G10" s="42">
        <f>G9+D10</f>
        <v>16</v>
      </c>
      <c r="H10" s="42">
        <f>H9+E10</f>
        <v>7</v>
      </c>
      <c r="I10" s="38"/>
      <c r="J10" s="56">
        <f>SUM(CHILDREN!Y62:Y64)</f>
        <v>7</v>
      </c>
      <c r="K10" s="56">
        <f>SUM(CHILDREN!Z62:Z64)</f>
        <v>3</v>
      </c>
      <c r="L10" s="38"/>
      <c r="M10" s="42">
        <f t="shared" si="0"/>
        <v>25</v>
      </c>
      <c r="N10" s="42">
        <f t="shared" ref="N10:N19" si="1">IF(AND(J10=0,K10=0),"",N9+K10)</f>
        <v>7</v>
      </c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7"/>
      <c r="AS10" s="37"/>
    </row>
    <row r="11" spans="1:45" ht="15" x14ac:dyDescent="0.25">
      <c r="A11" s="38"/>
      <c r="B11" s="41" t="s">
        <v>28</v>
      </c>
      <c r="C11" s="41"/>
      <c r="D11" s="56">
        <f>SUM(CHILDREN!Y18:Y20)</f>
        <v>10</v>
      </c>
      <c r="E11" s="56">
        <f>SUM(CHILDREN!Z18:Z20)</f>
        <v>6</v>
      </c>
      <c r="F11" s="38"/>
      <c r="G11" s="42">
        <f t="shared" ref="G11:H19" si="2">G10+D11</f>
        <v>26</v>
      </c>
      <c r="H11" s="42">
        <f t="shared" si="2"/>
        <v>13</v>
      </c>
      <c r="I11" s="38"/>
      <c r="J11" s="56">
        <f>SUM(CHILDREN!Y66:Y68)</f>
        <v>3</v>
      </c>
      <c r="K11" s="56">
        <f>SUM(CHILDREN!Z66:Z68)</f>
        <v>2</v>
      </c>
      <c r="L11" s="38"/>
      <c r="M11" s="42">
        <f t="shared" si="0"/>
        <v>28</v>
      </c>
      <c r="N11" s="42">
        <f t="shared" si="1"/>
        <v>9</v>
      </c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7"/>
      <c r="AS11" s="37"/>
    </row>
    <row r="12" spans="1:45" ht="15" x14ac:dyDescent="0.25">
      <c r="A12" s="38"/>
      <c r="B12" s="41" t="s">
        <v>29</v>
      </c>
      <c r="C12" s="41"/>
      <c r="D12" s="56">
        <f>SUM(CHILDREN!Y22:Y24)</f>
        <v>6</v>
      </c>
      <c r="E12" s="56">
        <f>SUM(CHILDREN!Z22:Z24)</f>
        <v>2</v>
      </c>
      <c r="F12" s="38"/>
      <c r="G12" s="42">
        <f t="shared" si="2"/>
        <v>32</v>
      </c>
      <c r="H12" s="42">
        <f t="shared" si="2"/>
        <v>15</v>
      </c>
      <c r="I12" s="38"/>
      <c r="J12" s="56">
        <f>SUM(CHILDREN!Y70:Y72)</f>
        <v>7</v>
      </c>
      <c r="K12" s="56">
        <f>SUM(CHILDREN!Z70:Z72)</f>
        <v>3</v>
      </c>
      <c r="L12" s="38"/>
      <c r="M12" s="42">
        <f t="shared" si="0"/>
        <v>35</v>
      </c>
      <c r="N12" s="42">
        <f t="shared" si="1"/>
        <v>12</v>
      </c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7"/>
      <c r="AS12" s="37"/>
    </row>
    <row r="13" spans="1:45" ht="15" x14ac:dyDescent="0.25">
      <c r="A13" s="38"/>
      <c r="B13" s="41" t="s">
        <v>30</v>
      </c>
      <c r="C13" s="41"/>
      <c r="D13" s="56">
        <f>SUM(CHILDREN!Y26:Y28)</f>
        <v>6</v>
      </c>
      <c r="E13" s="56">
        <f>SUM(CHILDREN!Z26:Z28)</f>
        <v>1</v>
      </c>
      <c r="F13" s="38"/>
      <c r="G13" s="42">
        <f t="shared" si="2"/>
        <v>38</v>
      </c>
      <c r="H13" s="42">
        <f t="shared" si="2"/>
        <v>16</v>
      </c>
      <c r="I13" s="38"/>
      <c r="J13" s="56">
        <f>SUM(CHILDREN!Y74:Y76)</f>
        <v>4</v>
      </c>
      <c r="K13" s="56">
        <f>SUM(CHILDREN!Z74:Z76)</f>
        <v>5</v>
      </c>
      <c r="L13" s="38"/>
      <c r="M13" s="42">
        <f>IF(AND(J13=0,K13=0),"",M12+J13)</f>
        <v>39</v>
      </c>
      <c r="N13" s="42">
        <f t="shared" si="1"/>
        <v>17</v>
      </c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7"/>
      <c r="AS13" s="37"/>
    </row>
    <row r="14" spans="1:45" ht="15" x14ac:dyDescent="0.25">
      <c r="A14" s="38"/>
      <c r="B14" s="41" t="s">
        <v>31</v>
      </c>
      <c r="C14" s="41"/>
      <c r="D14" s="56">
        <f>SUM(CHILDREN!Y30:Y32)</f>
        <v>7</v>
      </c>
      <c r="E14" s="56">
        <f>SUM(CHILDREN!Z30:Z32)</f>
        <v>3</v>
      </c>
      <c r="F14" s="38"/>
      <c r="G14" s="42">
        <f t="shared" si="2"/>
        <v>45</v>
      </c>
      <c r="H14" s="42">
        <f t="shared" si="2"/>
        <v>19</v>
      </c>
      <c r="I14" s="38"/>
      <c r="J14" s="56">
        <f>SUM(CHILDREN!Y78:Y80)</f>
        <v>0</v>
      </c>
      <c r="K14" s="56">
        <f>SUM(CHILDREN!Z78:Z80)</f>
        <v>0</v>
      </c>
      <c r="L14" s="38"/>
      <c r="M14" s="42" t="str">
        <f t="shared" ref="M14:M19" si="3">IF(AND(J14=0,K14=0),"",M13+J14)</f>
        <v/>
      </c>
      <c r="N14" s="42" t="str">
        <f t="shared" si="1"/>
        <v/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7"/>
      <c r="AS14" s="37"/>
    </row>
    <row r="15" spans="1:45" ht="15" x14ac:dyDescent="0.25">
      <c r="A15" s="38"/>
      <c r="B15" s="41" t="s">
        <v>32</v>
      </c>
      <c r="C15" s="41"/>
      <c r="D15" s="56">
        <f>SUM(CHILDREN!Y34:Y36)</f>
        <v>8</v>
      </c>
      <c r="E15" s="56">
        <f>SUM(CHILDREN!Z34:Z36)</f>
        <v>0</v>
      </c>
      <c r="F15" s="38"/>
      <c r="G15" s="42">
        <f t="shared" si="2"/>
        <v>53</v>
      </c>
      <c r="H15" s="42">
        <f t="shared" si="2"/>
        <v>19</v>
      </c>
      <c r="I15" s="38"/>
      <c r="J15" s="56">
        <f>SUM(CHILDREN!Y82:Y84)</f>
        <v>0</v>
      </c>
      <c r="K15" s="56">
        <f>SUM(CHILDREN!Z82:Z84)</f>
        <v>0</v>
      </c>
      <c r="L15" s="38"/>
      <c r="M15" s="42" t="str">
        <f t="shared" si="3"/>
        <v/>
      </c>
      <c r="N15" s="42" t="str">
        <f t="shared" si="1"/>
        <v/>
      </c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7"/>
      <c r="AS15" s="37"/>
    </row>
    <row r="16" spans="1:45" ht="15" x14ac:dyDescent="0.25">
      <c r="A16" s="38"/>
      <c r="B16" s="41" t="s">
        <v>33</v>
      </c>
      <c r="C16" s="41"/>
      <c r="D16" s="56">
        <f>SUM(CHILDREN!Y38:Y40)</f>
        <v>7</v>
      </c>
      <c r="E16" s="56">
        <f>SUM(CHILDREN!Z38:Z40)</f>
        <v>4</v>
      </c>
      <c r="F16" s="38"/>
      <c r="G16" s="42">
        <f t="shared" si="2"/>
        <v>60</v>
      </c>
      <c r="H16" s="42">
        <f t="shared" si="2"/>
        <v>23</v>
      </c>
      <c r="I16" s="38"/>
      <c r="J16" s="56">
        <f>SUM(CHILDREN!Y86:Y88)</f>
        <v>0</v>
      </c>
      <c r="K16" s="56">
        <f>SUM(CHILDREN!Z86:Z88)</f>
        <v>0</v>
      </c>
      <c r="L16" s="38"/>
      <c r="M16" s="42" t="str">
        <f t="shared" si="3"/>
        <v/>
      </c>
      <c r="N16" s="42" t="str">
        <f t="shared" si="1"/>
        <v/>
      </c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7"/>
      <c r="AS16" s="37"/>
    </row>
    <row r="17" spans="1:45" ht="15" x14ac:dyDescent="0.25">
      <c r="A17" s="38"/>
      <c r="B17" s="41" t="s">
        <v>34</v>
      </c>
      <c r="C17" s="41"/>
      <c r="D17" s="56">
        <f>SUM(CHILDREN!Y42:Y44)</f>
        <v>5</v>
      </c>
      <c r="E17" s="56">
        <f>SUM(CHILDREN!Z42:Z44)</f>
        <v>2</v>
      </c>
      <c r="F17" s="38"/>
      <c r="G17" s="42">
        <f t="shared" si="2"/>
        <v>65</v>
      </c>
      <c r="H17" s="42">
        <f t="shared" si="2"/>
        <v>25</v>
      </c>
      <c r="I17" s="38"/>
      <c r="J17" s="56">
        <f>SUM(CHILDREN!Y90:Y92)</f>
        <v>0</v>
      </c>
      <c r="K17" s="56">
        <f>SUM(CHILDREN!Z90:Z92)</f>
        <v>0</v>
      </c>
      <c r="L17" s="38"/>
      <c r="M17" s="42" t="str">
        <f t="shared" si="3"/>
        <v/>
      </c>
      <c r="N17" s="42" t="str">
        <f t="shared" si="1"/>
        <v/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7"/>
      <c r="AS17" s="37"/>
    </row>
    <row r="18" spans="1:45" ht="15" x14ac:dyDescent="0.25">
      <c r="A18" s="38"/>
      <c r="B18" s="41" t="s">
        <v>35</v>
      </c>
      <c r="C18" s="41"/>
      <c r="D18" s="56">
        <f>SUM(CHILDREN!Y46:Y48)</f>
        <v>9</v>
      </c>
      <c r="E18" s="56">
        <f>SUM(CHILDREN!Z46:Z48)</f>
        <v>3</v>
      </c>
      <c r="F18" s="38"/>
      <c r="G18" s="42">
        <f t="shared" si="2"/>
        <v>74</v>
      </c>
      <c r="H18" s="42">
        <f t="shared" si="2"/>
        <v>28</v>
      </c>
      <c r="I18" s="38"/>
      <c r="J18" s="56">
        <f>SUM(CHILDREN!Y94:Y96)</f>
        <v>0</v>
      </c>
      <c r="K18" s="56">
        <f>SUM(CHILDREN!Z94:Z96)</f>
        <v>0</v>
      </c>
      <c r="L18" s="38"/>
      <c r="M18" s="42" t="str">
        <f t="shared" si="3"/>
        <v/>
      </c>
      <c r="N18" s="42" t="str">
        <f t="shared" si="1"/>
        <v/>
      </c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7"/>
      <c r="AS18" s="37"/>
    </row>
    <row r="19" spans="1:45" ht="15" x14ac:dyDescent="0.25">
      <c r="A19" s="38"/>
      <c r="B19" s="41" t="s">
        <v>36</v>
      </c>
      <c r="C19" s="41"/>
      <c r="D19" s="56">
        <f>SUM(CHILDREN!Y50:Y52)</f>
        <v>11</v>
      </c>
      <c r="E19" s="56">
        <f>SUM(CHILDREN!Z50:Z52)</f>
        <v>1</v>
      </c>
      <c r="F19" s="38"/>
      <c r="G19" s="42">
        <f t="shared" si="2"/>
        <v>85</v>
      </c>
      <c r="H19" s="42">
        <f t="shared" si="2"/>
        <v>29</v>
      </c>
      <c r="I19" s="38"/>
      <c r="J19" s="56">
        <f>SUM(CHILDREN!Y98:Y100)</f>
        <v>0</v>
      </c>
      <c r="K19" s="56">
        <f>SUM(CHILDREN!Z98:Z100)</f>
        <v>0</v>
      </c>
      <c r="L19" s="38"/>
      <c r="M19" s="42" t="str">
        <f t="shared" si="3"/>
        <v/>
      </c>
      <c r="N19" s="42" t="str">
        <f t="shared" si="1"/>
        <v/>
      </c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7"/>
      <c r="AS19" s="37"/>
    </row>
    <row r="20" spans="1:45" ht="15" x14ac:dyDescent="0.2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7"/>
      <c r="AS20" s="37"/>
    </row>
    <row r="21" spans="1:45" ht="1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7"/>
      <c r="AS21" s="37"/>
    </row>
    <row r="22" spans="1:45" ht="15" x14ac:dyDescent="0.2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7"/>
      <c r="AS22" s="37"/>
    </row>
    <row r="23" spans="1:45" ht="15" x14ac:dyDescent="0.2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7"/>
      <c r="AS23" s="37"/>
    </row>
    <row r="24" spans="1:45" ht="15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7"/>
      <c r="AS24" s="37"/>
    </row>
    <row r="25" spans="1:45" ht="15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7"/>
      <c r="AS25" s="37"/>
    </row>
    <row r="26" spans="1:45" ht="15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7"/>
      <c r="AS26" s="37"/>
    </row>
    <row r="27" spans="1:45" ht="15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7"/>
      <c r="AS27" s="37"/>
    </row>
    <row r="28" spans="1:45" ht="15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7"/>
      <c r="AS28" s="37"/>
    </row>
    <row r="29" spans="1:45" ht="15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7"/>
      <c r="AS29" s="37"/>
    </row>
    <row r="30" spans="1:45" ht="15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7"/>
      <c r="AS30" s="37"/>
    </row>
    <row r="31" spans="1:45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7"/>
      <c r="AS31" s="37"/>
    </row>
    <row r="32" spans="1:45" ht="15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7"/>
      <c r="AS32" s="37"/>
    </row>
    <row r="33" spans="1:45" ht="15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7"/>
      <c r="AS33" s="37"/>
    </row>
    <row r="34" spans="1:45" ht="15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7"/>
      <c r="AS34" s="37"/>
    </row>
    <row r="35" spans="1:45" ht="15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7"/>
      <c r="AS35" s="37"/>
    </row>
    <row r="36" spans="1:45" ht="15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7"/>
      <c r="AS36" s="37"/>
    </row>
    <row r="37" spans="1:45" ht="15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7"/>
      <c r="AS37" s="37"/>
    </row>
    <row r="38" spans="1:45" ht="15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7"/>
      <c r="AS38" s="37"/>
    </row>
    <row r="39" spans="1:45" ht="15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7"/>
      <c r="AS39" s="37"/>
    </row>
    <row r="40" spans="1:45" ht="15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7"/>
      <c r="AS40" s="37"/>
    </row>
    <row r="41" spans="1:45" ht="15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7"/>
      <c r="AS41" s="37"/>
    </row>
    <row r="42" spans="1:45" ht="15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7"/>
      <c r="AS42" s="37"/>
    </row>
    <row r="43" spans="1:45" ht="15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7"/>
      <c r="AS43" s="37"/>
    </row>
    <row r="44" spans="1:45" ht="15" x14ac:dyDescent="0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7"/>
      <c r="AS44" s="37"/>
    </row>
    <row r="45" spans="1:45" ht="15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7"/>
      <c r="AS45" s="37"/>
    </row>
    <row r="46" spans="1:45" ht="15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7"/>
      <c r="AS46" s="37"/>
    </row>
    <row r="47" spans="1:45" ht="15" x14ac:dyDescent="0.2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7"/>
      <c r="AS47" s="37"/>
    </row>
    <row r="48" spans="1:45" ht="15" x14ac:dyDescent="0.2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7"/>
      <c r="AS48" s="37"/>
    </row>
    <row r="49" spans="1:45" ht="15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7"/>
      <c r="AS49" s="37"/>
    </row>
    <row r="50" spans="1:45" ht="15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7"/>
      <c r="AS50" s="37"/>
    </row>
    <row r="51" spans="1:45" ht="15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7"/>
      <c r="AS51" s="37"/>
    </row>
    <row r="52" spans="1:45" ht="15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7"/>
      <c r="AS52" s="37"/>
    </row>
    <row r="53" spans="1:45" ht="15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7"/>
      <c r="AS53" s="37"/>
    </row>
    <row r="54" spans="1:45" ht="15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7"/>
      <c r="AS54" s="37"/>
    </row>
    <row r="55" spans="1:45" ht="15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7"/>
      <c r="AS55" s="37"/>
    </row>
    <row r="56" spans="1:45" ht="15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7"/>
      <c r="AS56" s="37"/>
    </row>
    <row r="57" spans="1:45" ht="15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7"/>
      <c r="AS57" s="37"/>
    </row>
    <row r="58" spans="1:45" ht="15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7"/>
      <c r="AS58" s="37"/>
    </row>
    <row r="59" spans="1:45" ht="15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7"/>
      <c r="AS59" s="37"/>
    </row>
    <row r="60" spans="1:45" ht="15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7"/>
      <c r="AS60" s="37"/>
    </row>
    <row r="61" spans="1:45" ht="15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7"/>
      <c r="AS61" s="37"/>
    </row>
    <row r="62" spans="1:45" ht="15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7"/>
      <c r="AS62" s="37"/>
    </row>
    <row r="63" spans="1:45" ht="15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7"/>
      <c r="AS63" s="37"/>
    </row>
    <row r="64" spans="1:45" ht="15" x14ac:dyDescent="0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7"/>
      <c r="AS64" s="37"/>
    </row>
    <row r="65" spans="1:45" ht="15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7"/>
      <c r="AS65" s="37"/>
    </row>
    <row r="66" spans="1:45" ht="15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7"/>
      <c r="AS66" s="37"/>
    </row>
    <row r="67" spans="1:45" ht="15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7"/>
      <c r="AS67" s="37"/>
    </row>
    <row r="68" spans="1:45" ht="15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7"/>
      <c r="AS68" s="37"/>
    </row>
    <row r="69" spans="1:45" ht="15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7"/>
      <c r="AS69" s="37"/>
    </row>
    <row r="70" spans="1:45" ht="15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7"/>
      <c r="AS70" s="37"/>
    </row>
    <row r="71" spans="1:45" ht="15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7"/>
      <c r="AS71" s="37"/>
    </row>
    <row r="72" spans="1:45" ht="15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7"/>
      <c r="AS72" s="37"/>
    </row>
    <row r="73" spans="1:45" ht="15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7"/>
      <c r="AS73" s="37"/>
    </row>
    <row r="74" spans="1:45" ht="15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7"/>
      <c r="AS74" s="37"/>
    </row>
    <row r="75" spans="1:45" ht="15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7"/>
      <c r="AS75" s="37"/>
    </row>
    <row r="76" spans="1:45" ht="15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7"/>
      <c r="AS76" s="37"/>
    </row>
    <row r="77" spans="1:45" ht="15" x14ac:dyDescent="0.2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7"/>
      <c r="AS77" s="37"/>
    </row>
    <row r="78" spans="1:45" ht="15" x14ac:dyDescent="0.2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7"/>
      <c r="AS78" s="37"/>
    </row>
    <row r="79" spans="1:45" ht="15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7"/>
      <c r="AS79" s="37"/>
    </row>
    <row r="80" spans="1:45" ht="15" x14ac:dyDescent="0.2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7"/>
      <c r="AS80" s="37"/>
    </row>
    <row r="81" spans="1:45" ht="15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7"/>
      <c r="AS81" s="37"/>
    </row>
    <row r="82" spans="1:45" ht="15" x14ac:dyDescent="0.2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7"/>
      <c r="AS82" s="37"/>
    </row>
    <row r="83" spans="1:45" ht="15" x14ac:dyDescent="0.2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7"/>
      <c r="AS83" s="37"/>
    </row>
    <row r="84" spans="1:45" ht="15" x14ac:dyDescent="0.2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7"/>
      <c r="AS84" s="37"/>
    </row>
    <row r="85" spans="1:45" ht="15" x14ac:dyDescent="0.2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7"/>
      <c r="AS85" s="37"/>
    </row>
    <row r="86" spans="1:45" ht="15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7"/>
      <c r="AS86" s="37"/>
    </row>
    <row r="87" spans="1:45" ht="15" x14ac:dyDescent="0.2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7"/>
      <c r="AS87" s="37"/>
    </row>
    <row r="88" spans="1:45" ht="15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7"/>
      <c r="AS88" s="37"/>
    </row>
    <row r="89" spans="1:45" ht="15" x14ac:dyDescent="0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7"/>
      <c r="AS89" s="37"/>
    </row>
    <row r="90" spans="1:45" ht="15" x14ac:dyDescent="0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7"/>
      <c r="AS90" s="37"/>
    </row>
    <row r="91" spans="1:45" ht="15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7"/>
      <c r="AS91" s="37"/>
    </row>
    <row r="92" spans="1:45" ht="15" x14ac:dyDescent="0.2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7"/>
      <c r="AS92" s="37"/>
    </row>
    <row r="93" spans="1:45" ht="15" x14ac:dyDescent="0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7"/>
      <c r="AS93" s="37"/>
    </row>
    <row r="94" spans="1:45" ht="15" x14ac:dyDescent="0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7"/>
      <c r="AS94" s="37"/>
    </row>
    <row r="95" spans="1:45" ht="15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7"/>
      <c r="AS95" s="37"/>
    </row>
    <row r="96" spans="1:45" ht="15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7"/>
      <c r="AS96" s="37"/>
    </row>
    <row r="97" spans="1:45" ht="15" x14ac:dyDescent="0.2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7"/>
      <c r="AS97" s="37"/>
    </row>
    <row r="98" spans="1:45" ht="15" x14ac:dyDescent="0.2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7"/>
      <c r="AS98" s="37"/>
    </row>
    <row r="99" spans="1:45" ht="15" x14ac:dyDescent="0.2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7"/>
      <c r="AS99" s="37"/>
    </row>
    <row r="100" spans="1:45" ht="15" x14ac:dyDescent="0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7"/>
      <c r="AS100" s="37"/>
    </row>
    <row r="101" spans="1:45" ht="15" x14ac:dyDescent="0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7"/>
      <c r="AS101" s="37"/>
    </row>
    <row r="102" spans="1:45" ht="15" x14ac:dyDescent="0.2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7"/>
      <c r="AS102" s="37"/>
    </row>
    <row r="103" spans="1:45" ht="15" x14ac:dyDescent="0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7"/>
      <c r="AS103" s="37"/>
    </row>
    <row r="104" spans="1:45" ht="15" x14ac:dyDescent="0.2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7"/>
      <c r="AS104" s="37"/>
    </row>
    <row r="105" spans="1:45" ht="15" x14ac:dyDescent="0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7"/>
      <c r="AS105" s="37"/>
    </row>
    <row r="106" spans="1:45" ht="15" x14ac:dyDescent="0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7"/>
      <c r="AS106" s="37"/>
    </row>
    <row r="107" spans="1:45" ht="15" x14ac:dyDescent="0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7"/>
      <c r="AS107" s="37"/>
    </row>
    <row r="108" spans="1:45" ht="15" x14ac:dyDescent="0.2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7"/>
      <c r="AS108" s="37"/>
    </row>
    <row r="109" spans="1:45" ht="15" x14ac:dyDescent="0.2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7"/>
      <c r="AS109" s="37"/>
    </row>
    <row r="110" spans="1:45" ht="15" x14ac:dyDescent="0.2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7"/>
      <c r="AS110" s="37"/>
    </row>
    <row r="111" spans="1:45" ht="15" x14ac:dyDescent="0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7"/>
      <c r="AS111" s="37"/>
    </row>
    <row r="112" spans="1:45" ht="15" x14ac:dyDescent="0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7"/>
      <c r="AS112" s="37"/>
    </row>
    <row r="113" spans="1:45" ht="15" x14ac:dyDescent="0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7"/>
      <c r="AS113" s="37"/>
    </row>
    <row r="114" spans="1:45" ht="15" x14ac:dyDescent="0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7"/>
      <c r="AS114" s="37"/>
    </row>
    <row r="115" spans="1:45" ht="15" x14ac:dyDescent="0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7"/>
      <c r="AS115" s="37"/>
    </row>
    <row r="116" spans="1:45" ht="15" x14ac:dyDescent="0.2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7"/>
      <c r="AS116" s="37"/>
    </row>
    <row r="117" spans="1:45" ht="15" x14ac:dyDescent="0.2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7"/>
      <c r="AS117" s="37"/>
    </row>
    <row r="118" spans="1:45" ht="15" x14ac:dyDescent="0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7"/>
      <c r="AS118" s="37"/>
    </row>
    <row r="119" spans="1:45" ht="15" x14ac:dyDescent="0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7"/>
      <c r="AS119" s="37"/>
    </row>
    <row r="120" spans="1:45" ht="15" x14ac:dyDescent="0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7"/>
      <c r="AS120" s="37"/>
    </row>
    <row r="121" spans="1:45" ht="15" x14ac:dyDescent="0.2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7"/>
      <c r="AS121" s="37"/>
    </row>
    <row r="122" spans="1:45" ht="15" x14ac:dyDescent="0.2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7"/>
      <c r="AS122" s="37"/>
    </row>
    <row r="123" spans="1:45" ht="15" x14ac:dyDescent="0.2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7"/>
      <c r="AS123" s="37"/>
    </row>
    <row r="124" spans="1:45" ht="15" x14ac:dyDescent="0.2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7"/>
      <c r="AS124" s="37"/>
    </row>
    <row r="125" spans="1:45" ht="15" x14ac:dyDescent="0.2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7"/>
      <c r="AS125" s="37"/>
    </row>
    <row r="126" spans="1:45" ht="15" x14ac:dyDescent="0.2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7"/>
      <c r="AS126" s="37"/>
    </row>
    <row r="127" spans="1:45" ht="15" x14ac:dyDescent="0.2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7"/>
      <c r="AS127" s="37"/>
    </row>
    <row r="128" spans="1:45" ht="15" x14ac:dyDescent="0.2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7"/>
      <c r="AS128" s="37"/>
    </row>
    <row r="129" spans="1:45" ht="15" x14ac:dyDescent="0.2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7"/>
      <c r="AS129" s="37"/>
    </row>
    <row r="130" spans="1:45" ht="15" x14ac:dyDescent="0.2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7"/>
      <c r="AS130" s="37"/>
    </row>
    <row r="131" spans="1:45" ht="15" x14ac:dyDescent="0.2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7"/>
      <c r="AS131" s="37"/>
    </row>
    <row r="132" spans="1:45" ht="15" x14ac:dyDescent="0.2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7"/>
      <c r="AS132" s="37"/>
    </row>
    <row r="133" spans="1:45" ht="15" x14ac:dyDescent="0.2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7"/>
      <c r="AS133" s="37"/>
    </row>
    <row r="134" spans="1:45" ht="15" x14ac:dyDescent="0.2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7"/>
      <c r="AS134" s="37"/>
    </row>
    <row r="135" spans="1:45" ht="15" x14ac:dyDescent="0.2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7"/>
      <c r="AS135" s="37"/>
    </row>
    <row r="136" spans="1:45" ht="15" x14ac:dyDescent="0.2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7"/>
      <c r="AS136" s="37"/>
    </row>
    <row r="137" spans="1:45" ht="15" x14ac:dyDescent="0.2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7"/>
      <c r="AS137" s="37"/>
    </row>
    <row r="138" spans="1:45" ht="15" x14ac:dyDescent="0.2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7"/>
      <c r="AS138" s="37"/>
    </row>
    <row r="139" spans="1:45" ht="15" x14ac:dyDescent="0.2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7"/>
      <c r="AS139" s="37"/>
    </row>
    <row r="140" spans="1:45" ht="15" x14ac:dyDescent="0.2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7"/>
      <c r="AS140" s="37"/>
    </row>
    <row r="141" spans="1:45" ht="15" x14ac:dyDescent="0.2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7"/>
      <c r="AS141" s="37"/>
    </row>
    <row r="142" spans="1:45" ht="15" x14ac:dyDescent="0.2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7"/>
      <c r="AS142" s="37"/>
    </row>
    <row r="143" spans="1:45" ht="15" x14ac:dyDescent="0.2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7"/>
      <c r="AS143" s="37"/>
    </row>
    <row r="144" spans="1:45" ht="15" x14ac:dyDescent="0.2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7"/>
      <c r="AS144" s="37"/>
    </row>
    <row r="145" spans="1:45" ht="15" x14ac:dyDescent="0.2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7"/>
      <c r="AS145" s="37"/>
    </row>
    <row r="146" spans="1:45" ht="15" x14ac:dyDescent="0.2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7"/>
      <c r="AS146" s="37"/>
    </row>
    <row r="147" spans="1:45" ht="15" x14ac:dyDescent="0.2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7"/>
      <c r="AS147" s="37"/>
    </row>
    <row r="148" spans="1:45" ht="15" x14ac:dyDescent="0.2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7"/>
      <c r="AS148" s="37"/>
    </row>
    <row r="149" spans="1:45" ht="15" x14ac:dyDescent="0.2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7"/>
      <c r="AS149" s="37"/>
    </row>
    <row r="150" spans="1:45" ht="15" x14ac:dyDescent="0.2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7"/>
      <c r="AS150" s="37"/>
    </row>
    <row r="151" spans="1:45" ht="15" x14ac:dyDescent="0.2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7"/>
      <c r="AS151" s="37"/>
    </row>
    <row r="152" spans="1:45" ht="15" x14ac:dyDescent="0.2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7"/>
      <c r="AS152" s="37"/>
    </row>
    <row r="153" spans="1:45" ht="15" x14ac:dyDescent="0.2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7"/>
      <c r="AS153" s="37"/>
    </row>
    <row r="154" spans="1:45" ht="15" x14ac:dyDescent="0.2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7"/>
      <c r="AS154" s="37"/>
    </row>
    <row r="155" spans="1:45" ht="15" x14ac:dyDescent="0.2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7"/>
      <c r="AS155" s="37"/>
    </row>
    <row r="156" spans="1:45" ht="15" x14ac:dyDescent="0.2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7"/>
      <c r="AS156" s="37"/>
    </row>
    <row r="157" spans="1:45" ht="15" x14ac:dyDescent="0.2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7"/>
      <c r="AS157" s="37"/>
    </row>
    <row r="158" spans="1:45" ht="15" x14ac:dyDescent="0.2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7"/>
      <c r="AS158" s="37"/>
    </row>
    <row r="159" spans="1:45" ht="15" x14ac:dyDescent="0.2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7"/>
      <c r="AS159" s="37"/>
    </row>
    <row r="160" spans="1:45" ht="15" x14ac:dyDescent="0.2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7"/>
      <c r="AS160" s="37"/>
    </row>
    <row r="161" spans="1:45" ht="15" x14ac:dyDescent="0.2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7"/>
      <c r="AS161" s="37"/>
    </row>
    <row r="162" spans="1:45" ht="15" x14ac:dyDescent="0.2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7"/>
      <c r="AS162" s="37"/>
    </row>
    <row r="163" spans="1:45" ht="15" x14ac:dyDescent="0.2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7"/>
      <c r="AS163" s="37"/>
    </row>
    <row r="164" spans="1:45" ht="15" x14ac:dyDescent="0.2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7"/>
      <c r="AS164" s="37"/>
    </row>
    <row r="165" spans="1:45" ht="15" x14ac:dyDescent="0.2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7"/>
      <c r="AS165" s="37"/>
    </row>
    <row r="166" spans="1:45" ht="15" x14ac:dyDescent="0.2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7"/>
      <c r="AS166" s="37"/>
    </row>
    <row r="167" spans="1:45" ht="15" x14ac:dyDescent="0.2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7"/>
      <c r="AS167" s="37"/>
    </row>
    <row r="168" spans="1:45" ht="15" x14ac:dyDescent="0.2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7"/>
      <c r="AS168" s="37"/>
    </row>
    <row r="169" spans="1:45" ht="15" x14ac:dyDescent="0.2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7"/>
      <c r="AS169" s="37"/>
    </row>
    <row r="170" spans="1:45" ht="15" x14ac:dyDescent="0.2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7"/>
      <c r="AS170" s="37"/>
    </row>
    <row r="171" spans="1:45" ht="15" x14ac:dyDescent="0.2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7"/>
      <c r="AS171" s="37"/>
    </row>
    <row r="172" spans="1:45" ht="15" x14ac:dyDescent="0.2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7"/>
      <c r="AS172" s="37"/>
    </row>
    <row r="173" spans="1:45" ht="15" x14ac:dyDescent="0.2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7"/>
      <c r="AS173" s="37"/>
    </row>
    <row r="174" spans="1:45" ht="15" x14ac:dyDescent="0.2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7"/>
      <c r="AS174" s="37"/>
    </row>
    <row r="175" spans="1:45" ht="15" x14ac:dyDescent="0.2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7"/>
      <c r="AS175" s="37"/>
    </row>
    <row r="176" spans="1:45" ht="15" x14ac:dyDescent="0.2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7"/>
      <c r="AS176" s="37"/>
    </row>
    <row r="177" spans="1:45" ht="15" x14ac:dyDescent="0.2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7"/>
      <c r="AS177" s="37"/>
    </row>
    <row r="178" spans="1:45" ht="15" x14ac:dyDescent="0.2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7"/>
      <c r="AS178" s="37"/>
    </row>
    <row r="179" spans="1:45" ht="15" x14ac:dyDescent="0.2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7"/>
      <c r="AS179" s="37"/>
    </row>
    <row r="180" spans="1:45" ht="15" x14ac:dyDescent="0.2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7"/>
      <c r="AS180" s="37"/>
    </row>
    <row r="181" spans="1:45" ht="15" x14ac:dyDescent="0.2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7"/>
      <c r="AS181" s="37"/>
    </row>
    <row r="182" spans="1:45" ht="15" x14ac:dyDescent="0.2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7"/>
      <c r="AS182" s="37"/>
    </row>
    <row r="183" spans="1:45" ht="15" x14ac:dyDescent="0.2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7"/>
      <c r="AS183" s="37"/>
    </row>
    <row r="184" spans="1:45" ht="15" x14ac:dyDescent="0.2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7"/>
      <c r="AS184" s="37"/>
    </row>
    <row r="185" spans="1:45" ht="15" x14ac:dyDescent="0.2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7"/>
      <c r="AS185" s="37"/>
    </row>
    <row r="186" spans="1:45" ht="15" x14ac:dyDescent="0.2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7"/>
      <c r="AS186" s="37"/>
    </row>
    <row r="187" spans="1:45" ht="15" x14ac:dyDescent="0.2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7"/>
      <c r="AS187" s="37"/>
    </row>
    <row r="188" spans="1:45" ht="15" x14ac:dyDescent="0.2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7"/>
      <c r="AS188" s="37"/>
    </row>
    <row r="189" spans="1:45" ht="15" x14ac:dyDescent="0.2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7"/>
      <c r="AS189" s="37"/>
    </row>
    <row r="190" spans="1:45" ht="15" x14ac:dyDescent="0.2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7"/>
      <c r="AS190" s="37"/>
    </row>
    <row r="191" spans="1:45" ht="15" x14ac:dyDescent="0.2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7"/>
      <c r="AS191" s="37"/>
    </row>
    <row r="192" spans="1:45" ht="15" x14ac:dyDescent="0.2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7"/>
      <c r="AS192" s="37"/>
    </row>
    <row r="193" spans="1:45" ht="15" x14ac:dyDescent="0.2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7"/>
      <c r="AS193" s="37"/>
    </row>
    <row r="194" spans="1:45" ht="15" x14ac:dyDescent="0.2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7"/>
      <c r="AS194" s="37"/>
    </row>
    <row r="195" spans="1:45" ht="15" x14ac:dyDescent="0.2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7"/>
      <c r="AS195" s="37"/>
    </row>
    <row r="196" spans="1:45" ht="15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7"/>
      <c r="AS196" s="37"/>
    </row>
    <row r="197" spans="1:45" ht="15" x14ac:dyDescent="0.2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7"/>
      <c r="AS197" s="37"/>
    </row>
    <row r="198" spans="1:45" ht="15" x14ac:dyDescent="0.2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7"/>
      <c r="AS198" s="37"/>
    </row>
    <row r="199" spans="1:45" ht="15" x14ac:dyDescent="0.2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7"/>
      <c r="AS199" s="37"/>
    </row>
    <row r="200" spans="1:45" ht="15" x14ac:dyDescent="0.2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7"/>
      <c r="AS200" s="37"/>
    </row>
    <row r="201" spans="1:45" ht="15" x14ac:dyDescent="0.2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7"/>
      <c r="AS201" s="37"/>
    </row>
    <row r="202" spans="1:45" ht="15" x14ac:dyDescent="0.2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7"/>
      <c r="AS202" s="37"/>
    </row>
    <row r="203" spans="1:45" ht="15" x14ac:dyDescent="0.2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7"/>
      <c r="AS203" s="37"/>
    </row>
    <row r="204" spans="1:45" ht="15" x14ac:dyDescent="0.2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7"/>
      <c r="AS204" s="37"/>
    </row>
    <row r="205" spans="1:45" ht="15" x14ac:dyDescent="0.2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7"/>
      <c r="AS205" s="37"/>
    </row>
    <row r="206" spans="1:45" ht="15" x14ac:dyDescent="0.2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7"/>
      <c r="AS206" s="37"/>
    </row>
    <row r="207" spans="1:45" ht="15" x14ac:dyDescent="0.2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7"/>
      <c r="AS207" s="37"/>
    </row>
    <row r="208" spans="1:45" ht="15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7"/>
      <c r="AS208" s="37"/>
    </row>
    <row r="209" spans="1:45" ht="15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7"/>
      <c r="AS209" s="37"/>
    </row>
    <row r="210" spans="1:45" ht="15" x14ac:dyDescent="0.2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7"/>
      <c r="AS210" s="37"/>
    </row>
    <row r="211" spans="1:45" ht="15" x14ac:dyDescent="0.2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7"/>
      <c r="AS211" s="37"/>
    </row>
    <row r="212" spans="1:45" ht="15" x14ac:dyDescent="0.2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7"/>
      <c r="AS212" s="37"/>
    </row>
    <row r="213" spans="1:45" x14ac:dyDescent="0.2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</row>
    <row r="214" spans="1:45" x14ac:dyDescent="0.2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</row>
    <row r="215" spans="1:45" x14ac:dyDescent="0.2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</row>
    <row r="216" spans="1:45" x14ac:dyDescent="0.2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</row>
    <row r="217" spans="1:45" x14ac:dyDescent="0.2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</row>
    <row r="218" spans="1:45" x14ac:dyDescent="0.2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</row>
  </sheetData>
  <mergeCells count="6">
    <mergeCell ref="D5:H5"/>
    <mergeCell ref="J5:N5"/>
    <mergeCell ref="D6:E6"/>
    <mergeCell ref="G6:H6"/>
    <mergeCell ref="J6:K6"/>
    <mergeCell ref="M6:N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ADULTS </vt:lpstr>
      <vt:lpstr>ADULTS-Fig1</vt:lpstr>
      <vt:lpstr>ADULTS-Fig2</vt:lpstr>
      <vt:lpstr>CHILDREN</vt:lpstr>
      <vt:lpstr>CHILDREN-Fig1</vt:lpstr>
      <vt:lpstr>CHILDREN-Fig2</vt:lpstr>
      <vt:lpstr>'ADULTS '!Print_Area</vt:lpstr>
      <vt:lpstr>CHILDREN!Print_Area</vt:lpstr>
    </vt:vector>
  </TitlesOfParts>
  <Company>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Simon Gregson</cp:lastModifiedBy>
  <cp:lastPrinted>2010-07-22T14:18:25Z</cp:lastPrinted>
  <dcterms:created xsi:type="dcterms:W3CDTF">2008-03-05T08:06:00Z</dcterms:created>
  <dcterms:modified xsi:type="dcterms:W3CDTF">2012-07-21T10:20:29Z</dcterms:modified>
</cp:coreProperties>
</file>